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cakar\OneDrive - Kandoi &amp; Co\Employee Benefits\Knowledge Base\Ind AS Seminars\2022_WIRC_Mumbai\"/>
    </mc:Choice>
  </mc:AlternateContent>
  <xr:revisionPtr revIDLastSave="0" documentId="13_ncr:1_{3F3769C9-73F7-4749-953D-B6255DB2CB6D}" xr6:coauthVersionLast="47" xr6:coauthVersionMax="47" xr10:uidLastSave="{00000000-0000-0000-0000-000000000000}"/>
  <bookViews>
    <workbookView xWindow="-108" yWindow="-108" windowWidth="23256" windowHeight="12456" xr2:uid="{00000000-000D-0000-FFFF-FFFF00000000}"/>
  </bookViews>
  <sheets>
    <sheet name="Expected Term for Discount Rate" sheetId="1" r:id="rId1"/>
    <sheet name="Attrition Rate Sample" sheetId="2" r:id="rId2"/>
    <sheet name="Disclaimer"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2" i="2" l="1"/>
  <c r="H12" i="2"/>
  <c r="G12" i="2"/>
  <c r="F12" i="2"/>
  <c r="I6" i="2"/>
  <c r="H6" i="2"/>
  <c r="G6" i="2"/>
  <c r="F6" i="2"/>
  <c r="B6" i="1"/>
  <c r="D6" i="1" l="1"/>
  <c r="C6" i="1"/>
  <c r="B7" i="1"/>
  <c r="E6" i="1" l="1"/>
  <c r="F6" i="1" s="1"/>
  <c r="D7" i="1"/>
  <c r="C7" i="1"/>
  <c r="B8" i="1"/>
  <c r="E7" i="1" l="1"/>
  <c r="F7" i="1" s="1"/>
  <c r="D8" i="1"/>
  <c r="C8" i="1"/>
  <c r="B9" i="1"/>
  <c r="E8" i="1" l="1"/>
  <c r="F8" i="1" s="1"/>
  <c r="D9" i="1"/>
  <c r="C9" i="1"/>
  <c r="B10" i="1"/>
  <c r="E9" i="1" l="1"/>
  <c r="F9" i="1" s="1"/>
  <c r="D10" i="1"/>
  <c r="C10" i="1"/>
  <c r="B11" i="1"/>
  <c r="E10" i="1" l="1"/>
  <c r="F10" i="1" s="1"/>
  <c r="D11" i="1"/>
  <c r="C11" i="1"/>
  <c r="B12" i="1"/>
  <c r="E11" i="1" l="1"/>
  <c r="F11" i="1" s="1"/>
  <c r="D12" i="1"/>
  <c r="C12" i="1"/>
  <c r="B13" i="1"/>
  <c r="E12" i="1" l="1"/>
  <c r="F12" i="1" s="1"/>
  <c r="D13" i="1"/>
  <c r="C13" i="1"/>
  <c r="B14" i="1"/>
  <c r="E13" i="1" l="1"/>
  <c r="F13" i="1" s="1"/>
  <c r="D14" i="1"/>
  <c r="C14" i="1"/>
  <c r="B15" i="1"/>
  <c r="E14" i="1" l="1"/>
  <c r="F14" i="1" s="1"/>
  <c r="D15" i="1"/>
  <c r="C15" i="1"/>
  <c r="B16" i="1"/>
  <c r="E15" i="1" l="1"/>
  <c r="D16" i="1"/>
  <c r="C16" i="1"/>
  <c r="B17" i="1"/>
  <c r="E16" i="1" l="1"/>
  <c r="F16" i="1" s="1"/>
  <c r="F15" i="1"/>
  <c r="D17" i="1"/>
  <c r="C17" i="1"/>
  <c r="B18" i="1"/>
  <c r="E17" i="1" l="1"/>
  <c r="F17" i="1" s="1"/>
  <c r="D18" i="1"/>
  <c r="C18" i="1"/>
  <c r="B19" i="1"/>
  <c r="E18" i="1" l="1"/>
  <c r="F18" i="1" s="1"/>
  <c r="D19" i="1"/>
  <c r="C19" i="1"/>
  <c r="B20" i="1"/>
  <c r="E19" i="1" l="1"/>
  <c r="F19" i="1" s="1"/>
  <c r="D20" i="1"/>
  <c r="C20" i="1"/>
  <c r="B21" i="1"/>
  <c r="E20" i="1" l="1"/>
  <c r="F20" i="1" s="1"/>
  <c r="D21" i="1"/>
  <c r="C21" i="1"/>
  <c r="B22" i="1"/>
  <c r="E21" i="1" l="1"/>
  <c r="F21" i="1" s="1"/>
  <c r="D22" i="1"/>
  <c r="C22" i="1"/>
  <c r="B23" i="1"/>
  <c r="E22" i="1" l="1"/>
  <c r="F22" i="1" s="1"/>
  <c r="D23" i="1"/>
  <c r="C23" i="1"/>
  <c r="B24" i="1"/>
  <c r="E23" i="1" l="1"/>
  <c r="F23" i="1" s="1"/>
  <c r="D24" i="1"/>
  <c r="C24" i="1"/>
  <c r="B25" i="1"/>
  <c r="E24" i="1" l="1"/>
  <c r="F24" i="1" s="1"/>
  <c r="D25" i="1"/>
  <c r="C25" i="1"/>
  <c r="B26" i="1"/>
  <c r="E25" i="1" l="1"/>
  <c r="F25" i="1" s="1"/>
  <c r="D26" i="1"/>
  <c r="C26" i="1"/>
  <c r="B27" i="1"/>
  <c r="E26" i="1" l="1"/>
  <c r="F26" i="1" s="1"/>
  <c r="D27" i="1"/>
  <c r="C27" i="1"/>
  <c r="B28" i="1"/>
  <c r="E27" i="1" l="1"/>
  <c r="F27" i="1" s="1"/>
  <c r="D28" i="1"/>
  <c r="C28" i="1"/>
  <c r="B29" i="1"/>
  <c r="E28" i="1" l="1"/>
  <c r="F28" i="1" s="1"/>
  <c r="D29" i="1"/>
  <c r="C29" i="1"/>
  <c r="B30" i="1"/>
  <c r="E29" i="1" l="1"/>
  <c r="F29" i="1" s="1"/>
  <c r="D30" i="1"/>
  <c r="C30" i="1"/>
  <c r="B31" i="1"/>
  <c r="E30" i="1" l="1"/>
  <c r="F30" i="1" s="1"/>
  <c r="D31" i="1"/>
  <c r="C31" i="1"/>
  <c r="B32" i="1"/>
  <c r="E31" i="1" l="1"/>
  <c r="F31" i="1" s="1"/>
  <c r="D32" i="1"/>
  <c r="C32" i="1"/>
  <c r="B33" i="1"/>
  <c r="E32" i="1" l="1"/>
  <c r="F32" i="1" s="1"/>
  <c r="D33" i="1"/>
  <c r="C33" i="1"/>
  <c r="B34" i="1"/>
  <c r="C34" i="1" s="1"/>
  <c r="E33" i="1" l="1"/>
  <c r="F33" i="1" s="1"/>
  <c r="D34" i="1"/>
  <c r="B35" i="1"/>
  <c r="E34" i="1" l="1"/>
  <c r="F34" i="1" s="1"/>
  <c r="D35" i="1"/>
  <c r="C35" i="1"/>
  <c r="B36" i="1"/>
  <c r="C36" i="1" s="1"/>
  <c r="E35" i="1" l="1"/>
  <c r="F35" i="1" s="1"/>
  <c r="D36" i="1"/>
  <c r="B37" i="1"/>
  <c r="E36" i="1" l="1"/>
  <c r="F36" i="1" s="1"/>
  <c r="D37" i="1"/>
  <c r="C37" i="1"/>
  <c r="B38" i="1"/>
  <c r="C38" i="1" s="1"/>
  <c r="E37" i="1" l="1"/>
  <c r="F37" i="1" s="1"/>
  <c r="D38" i="1"/>
  <c r="B39" i="1"/>
  <c r="E38" i="1" l="1"/>
  <c r="F38" i="1" s="1"/>
  <c r="D39" i="1"/>
  <c r="C39" i="1"/>
  <c r="B40" i="1"/>
  <c r="E39" i="1" l="1"/>
  <c r="F39" i="1" s="1"/>
  <c r="D40" i="1"/>
  <c r="C40" i="1"/>
  <c r="B41" i="1"/>
  <c r="E40" i="1" l="1"/>
  <c r="F40" i="1" s="1"/>
  <c r="D41" i="1"/>
  <c r="C41" i="1"/>
  <c r="B42" i="1"/>
  <c r="E41" i="1" l="1"/>
  <c r="F41" i="1" s="1"/>
  <c r="D42" i="1"/>
  <c r="C42" i="1"/>
  <c r="B43" i="1"/>
  <c r="E42" i="1" l="1"/>
  <c r="F42" i="1" s="1"/>
  <c r="D43" i="1"/>
  <c r="C43" i="1"/>
  <c r="B44" i="1"/>
  <c r="E43" i="1" l="1"/>
  <c r="F43" i="1" s="1"/>
  <c r="D44" i="1"/>
  <c r="C44" i="1"/>
  <c r="B45" i="1"/>
  <c r="E44" i="1" l="1"/>
  <c r="F44" i="1" s="1"/>
  <c r="D45" i="1"/>
  <c r="C45" i="1"/>
  <c r="B46" i="1"/>
  <c r="E45" i="1" l="1"/>
  <c r="F45" i="1" s="1"/>
  <c r="D46" i="1"/>
  <c r="C46" i="1"/>
  <c r="B47" i="1"/>
  <c r="E46" i="1" l="1"/>
  <c r="F46" i="1" s="1"/>
  <c r="D47" i="1"/>
  <c r="C47" i="1"/>
  <c r="B48" i="1"/>
  <c r="C48" i="1" s="1"/>
  <c r="E47" i="1" l="1"/>
  <c r="F47" i="1" s="1"/>
  <c r="D48" i="1"/>
  <c r="B49" i="1"/>
  <c r="C49" i="1" s="1"/>
  <c r="E48" i="1" l="1"/>
  <c r="F48" i="1" s="1"/>
  <c r="D49" i="1"/>
  <c r="B50" i="1"/>
  <c r="C50" i="1" s="1"/>
  <c r="E49" i="1" l="1"/>
  <c r="F49" i="1" s="1"/>
  <c r="B51" i="1"/>
  <c r="C51" i="1" s="1"/>
  <c r="D50" i="1"/>
  <c r="E50" i="1" l="1"/>
  <c r="F50" i="1" s="1"/>
  <c r="B52" i="1"/>
  <c r="D51" i="1"/>
  <c r="C52" i="1" l="1"/>
  <c r="E51" i="1"/>
  <c r="F51" i="1" s="1"/>
  <c r="B53" i="1"/>
  <c r="C53" i="1" s="1"/>
  <c r="D52" i="1"/>
  <c r="E52" i="1" l="1"/>
  <c r="D53" i="1"/>
  <c r="B54" i="1"/>
  <c r="C54" i="1" s="1"/>
  <c r="F52" i="1"/>
  <c r="E53" i="1" l="1"/>
  <c r="B55" i="1"/>
  <c r="C55" i="1" s="1"/>
  <c r="D54" i="1"/>
  <c r="E54" i="1" s="1"/>
  <c r="F53" i="1"/>
  <c r="B56" i="1" l="1"/>
  <c r="C56" i="1" s="1"/>
  <c r="D55" i="1"/>
  <c r="E55" i="1" s="1"/>
  <c r="F54" i="1"/>
  <c r="D56" i="1" l="1"/>
  <c r="E56" i="1" s="1"/>
  <c r="B57" i="1"/>
  <c r="C57" i="1" s="1"/>
  <c r="F55" i="1"/>
  <c r="D57" i="1" l="1"/>
  <c r="E57" i="1" s="1"/>
  <c r="B58" i="1"/>
  <c r="C58" i="1" s="1"/>
  <c r="F56" i="1"/>
  <c r="B59" i="1" l="1"/>
  <c r="C59" i="1" s="1"/>
  <c r="D58" i="1"/>
  <c r="E58" i="1" s="1"/>
  <c r="F57" i="1"/>
  <c r="B60" i="1" l="1"/>
  <c r="C60" i="1" s="1"/>
  <c r="D59" i="1"/>
  <c r="E59" i="1" s="1"/>
  <c r="F58" i="1"/>
  <c r="D60" i="1" l="1"/>
  <c r="E60" i="1" s="1"/>
  <c r="B61" i="1"/>
  <c r="C61" i="1" s="1"/>
  <c r="F59" i="1"/>
  <c r="D61" i="1" l="1"/>
  <c r="E61" i="1" s="1"/>
  <c r="B62" i="1"/>
  <c r="C62" i="1" s="1"/>
  <c r="F60" i="1"/>
  <c r="B63" i="1" l="1"/>
  <c r="C63" i="1" s="1"/>
  <c r="D62" i="1"/>
  <c r="E62" i="1" s="1"/>
  <c r="F61" i="1"/>
  <c r="B64" i="1" l="1"/>
  <c r="C64" i="1" s="1"/>
  <c r="D63" i="1"/>
  <c r="E63" i="1" s="1"/>
  <c r="F62" i="1"/>
  <c r="B65" i="1" l="1"/>
  <c r="C65" i="1" s="1"/>
  <c r="D64" i="1"/>
  <c r="E64" i="1" s="1"/>
  <c r="F63" i="1"/>
  <c r="D65" i="1" l="1"/>
  <c r="E65" i="1" s="1"/>
  <c r="B66" i="1"/>
  <c r="C66" i="1" s="1"/>
  <c r="F64" i="1"/>
  <c r="B67" i="1" l="1"/>
  <c r="C67" i="1" s="1"/>
  <c r="D66" i="1"/>
  <c r="E66" i="1" s="1"/>
  <c r="F65" i="1"/>
  <c r="D67" i="1" l="1"/>
  <c r="E67" i="1" s="1"/>
  <c r="B68" i="1"/>
  <c r="C68" i="1" s="1"/>
  <c r="F66" i="1"/>
  <c r="D68" i="1" l="1"/>
  <c r="E68" i="1" s="1"/>
  <c r="B69" i="1"/>
  <c r="C69" i="1" s="1"/>
  <c r="F67" i="1"/>
  <c r="D69" i="1" l="1"/>
  <c r="E69" i="1" s="1"/>
  <c r="B70" i="1"/>
  <c r="C70" i="1" s="1"/>
  <c r="F68" i="1"/>
  <c r="B71" i="1" l="1"/>
  <c r="C71" i="1" s="1"/>
  <c r="D70" i="1"/>
  <c r="E70" i="1" s="1"/>
  <c r="F69" i="1"/>
  <c r="B72" i="1" l="1"/>
  <c r="C72" i="1" s="1"/>
  <c r="D71" i="1"/>
  <c r="E71" i="1" s="1"/>
  <c r="F70" i="1"/>
  <c r="B73" i="1" l="1"/>
  <c r="C73" i="1" s="1"/>
  <c r="D72" i="1"/>
  <c r="E72" i="1" s="1"/>
  <c r="F71" i="1"/>
  <c r="D73" i="1" l="1"/>
  <c r="E73" i="1" s="1"/>
  <c r="B74" i="1"/>
  <c r="C74" i="1" s="1"/>
  <c r="F72" i="1"/>
  <c r="B75" i="1" l="1"/>
  <c r="C75" i="1" s="1"/>
  <c r="D74" i="1"/>
  <c r="E74" i="1" s="1"/>
  <c r="F73" i="1"/>
  <c r="B76" i="1" l="1"/>
  <c r="C76" i="1" s="1"/>
  <c r="D75" i="1"/>
  <c r="E75" i="1" s="1"/>
  <c r="F74" i="1"/>
  <c r="D76" i="1" l="1"/>
  <c r="E76" i="1" s="1"/>
  <c r="B77" i="1"/>
  <c r="C77" i="1" s="1"/>
  <c r="F75" i="1"/>
  <c r="D77" i="1" l="1"/>
  <c r="E77" i="1" s="1"/>
  <c r="B78" i="1"/>
  <c r="C78" i="1" s="1"/>
  <c r="F76" i="1"/>
  <c r="D78" i="1" l="1"/>
  <c r="E78" i="1" s="1"/>
  <c r="B79" i="1"/>
  <c r="C79" i="1" s="1"/>
  <c r="F77" i="1"/>
  <c r="D79" i="1" l="1"/>
  <c r="E79" i="1" s="1"/>
  <c r="B80" i="1"/>
  <c r="C80" i="1" s="1"/>
  <c r="F78" i="1"/>
  <c r="D80" i="1" l="1"/>
  <c r="E80" i="1" s="1"/>
  <c r="B81" i="1"/>
  <c r="C81" i="1" s="1"/>
  <c r="F79" i="1"/>
  <c r="D81" i="1" l="1"/>
  <c r="E81" i="1" s="1"/>
  <c r="B82" i="1"/>
  <c r="C82" i="1" s="1"/>
  <c r="F80" i="1"/>
  <c r="B83" i="1" l="1"/>
  <c r="C83" i="1" s="1"/>
  <c r="D82" i="1"/>
  <c r="E82" i="1" s="1"/>
  <c r="F81" i="1"/>
  <c r="D83" i="1" l="1"/>
  <c r="E83" i="1" s="1"/>
  <c r="B84" i="1"/>
  <c r="C84" i="1" s="1"/>
  <c r="F82" i="1"/>
  <c r="D84" i="1" l="1"/>
  <c r="E84" i="1" s="1"/>
  <c r="B85" i="1"/>
  <c r="C85" i="1" s="1"/>
  <c r="F83" i="1"/>
  <c r="D85" i="1" l="1"/>
  <c r="E85" i="1" s="1"/>
  <c r="B86" i="1"/>
  <c r="F84" i="1"/>
  <c r="D86" i="1" l="1"/>
  <c r="B87" i="1"/>
  <c r="C86" i="1"/>
  <c r="F85" i="1"/>
  <c r="E86" i="1" l="1"/>
  <c r="F86" i="1" s="1"/>
  <c r="D87" i="1"/>
  <c r="C87" i="1"/>
  <c r="B88" i="1"/>
  <c r="E87" i="1" l="1"/>
  <c r="F87" i="1" s="1"/>
  <c r="D88" i="1"/>
  <c r="B89" i="1"/>
  <c r="C88" i="1"/>
  <c r="E88" i="1" l="1"/>
  <c r="F88" i="1" s="1"/>
  <c r="B90" i="1"/>
  <c r="C89" i="1"/>
  <c r="D89" i="1"/>
  <c r="E89" i="1" l="1"/>
  <c r="F89" i="1" s="1"/>
  <c r="D90" i="1"/>
  <c r="B91" i="1"/>
  <c r="C90" i="1"/>
  <c r="E90" i="1" l="1"/>
  <c r="F90" i="1" s="1"/>
  <c r="C91" i="1"/>
  <c r="D91" i="1"/>
  <c r="B92" i="1"/>
  <c r="E91" i="1" l="1"/>
  <c r="F91" i="1" s="1"/>
  <c r="C92" i="1"/>
  <c r="B93" i="1"/>
  <c r="D92" i="1"/>
  <c r="E92" i="1" l="1"/>
  <c r="F92" i="1" s="1"/>
  <c r="B94" i="1"/>
  <c r="D93" i="1"/>
  <c r="C93" i="1"/>
  <c r="E93" i="1" l="1"/>
  <c r="F93" i="1" s="1"/>
  <c r="D94" i="1"/>
  <c r="B95" i="1"/>
  <c r="C94" i="1"/>
  <c r="E94" i="1" l="1"/>
  <c r="F94" i="1" s="1"/>
  <c r="D95" i="1"/>
  <c r="C95" i="1"/>
  <c r="B96" i="1"/>
  <c r="E95" i="1" l="1"/>
  <c r="F95" i="1"/>
  <c r="D96" i="1"/>
  <c r="B97" i="1"/>
  <c r="C96" i="1"/>
  <c r="E96" i="1" l="1"/>
  <c r="F96" i="1"/>
  <c r="D97" i="1"/>
  <c r="B98" i="1"/>
  <c r="C97" i="1"/>
  <c r="E97" i="1" l="1"/>
  <c r="F97" i="1"/>
  <c r="B99" i="1"/>
  <c r="C98" i="1"/>
  <c r="D98" i="1"/>
  <c r="E98" i="1" l="1"/>
  <c r="F98" i="1"/>
  <c r="D99" i="1"/>
  <c r="B100" i="1"/>
  <c r="C99" i="1"/>
  <c r="E99" i="1" l="1"/>
  <c r="F99" i="1"/>
  <c r="D100" i="1"/>
  <c r="C100" i="1"/>
  <c r="B101" i="1"/>
  <c r="E100" i="1" l="1"/>
  <c r="F100" i="1"/>
  <c r="C101" i="1"/>
  <c r="D101" i="1"/>
  <c r="E101" i="1" l="1"/>
  <c r="F101" i="1" s="1"/>
  <c r="F1" i="1" s="1"/>
</calcChain>
</file>

<file path=xl/sharedStrings.xml><?xml version="1.0" encoding="utf-8"?>
<sst xmlns="http://schemas.openxmlformats.org/spreadsheetml/2006/main" count="47" uniqueCount="33">
  <si>
    <t>Age</t>
  </si>
  <si>
    <t>Attrition rate</t>
  </si>
  <si>
    <t>Expected year</t>
  </si>
  <si>
    <t>Average Age</t>
  </si>
  <si>
    <t>Retirement Age</t>
  </si>
  <si>
    <t>Total</t>
  </si>
  <si>
    <t>Age  (x)</t>
  </si>
  <si>
    <t>Mortality Rate</t>
  </si>
  <si>
    <t>Expected Working Life</t>
  </si>
  <si>
    <t>IALM 2012-14_Urban</t>
  </si>
  <si>
    <t>-- This is a sample excel file, prepared for demonstration purpose only.</t>
  </si>
  <si>
    <r>
      <t xml:space="preserve">-- This can be used for </t>
    </r>
    <r>
      <rPr>
        <i/>
        <u/>
        <sz val="11"/>
        <color theme="1"/>
        <rFont val="Calibri"/>
        <family val="2"/>
        <scheme val="minor"/>
      </rPr>
      <t>approximation</t>
    </r>
    <r>
      <rPr>
        <sz val="11"/>
        <color theme="1"/>
        <rFont val="Calibri"/>
        <family val="2"/>
        <scheme val="minor"/>
      </rPr>
      <t xml:space="preserve"> of Estimated term of Obligation (Expected working life) for Actuarial Valuation of Gratuity, Leave etc.</t>
    </r>
  </si>
  <si>
    <r>
      <t xml:space="preserve">-- In case company have single Attrition rate assumption this can be filled in cell </t>
    </r>
    <r>
      <rPr>
        <b/>
        <sz val="11"/>
        <color theme="1"/>
        <rFont val="Calibri"/>
        <family val="2"/>
        <scheme val="minor"/>
      </rPr>
      <t>'D3'</t>
    </r>
  </si>
  <si>
    <r>
      <t>-- In case Attrition rate is age specific or service specific, this needs be allowed in '</t>
    </r>
    <r>
      <rPr>
        <b/>
        <sz val="11"/>
        <color theme="1"/>
        <rFont val="Calibri"/>
        <family val="2"/>
        <scheme val="minor"/>
      </rPr>
      <t>column C'</t>
    </r>
    <r>
      <rPr>
        <sz val="11"/>
        <color theme="1"/>
        <rFont val="Calibri"/>
        <family val="2"/>
        <scheme val="minor"/>
      </rPr>
      <t xml:space="preserve"> C6 onwards.</t>
    </r>
  </si>
  <si>
    <r>
      <t xml:space="preserve">For any support on this file on case to case basis contact author - 
Kartikey Kandoi (Actuary, CA) on </t>
    </r>
    <r>
      <rPr>
        <b/>
        <sz val="11"/>
        <color theme="1"/>
        <rFont val="Calibri"/>
        <family val="2"/>
        <scheme val="minor"/>
      </rPr>
      <t>kartikey@kandoi.co</t>
    </r>
    <r>
      <rPr>
        <sz val="11"/>
        <color theme="1"/>
        <rFont val="Calibri"/>
        <family val="2"/>
        <scheme val="minor"/>
      </rPr>
      <t xml:space="preserve"> </t>
    </r>
  </si>
  <si>
    <t>G- Sec Rate</t>
  </si>
  <si>
    <t>In this we need to download this file: “FBIL GOI Prices incl SDL and SPL Securities”&gt;&gt;&gt;&gt; go to sheet &gt;&gt;Par-Yield. We need to select annualized rates.</t>
  </si>
  <si>
    <t xml:space="preserve">Below is the link from where we can see G-Sec rates latest available (currently this source provides rate with lage of 7 days without login). </t>
  </si>
  <si>
    <t>https://www.fbil.org.in</t>
  </si>
  <si>
    <t>Visit Fixed Income Securities Tab, select required date and click on fetch and download excel file.</t>
  </si>
  <si>
    <t>2021 to 2022</t>
  </si>
  <si>
    <t>Service Less than 2 years</t>
  </si>
  <si>
    <t>Service 3 to 4 years</t>
  </si>
  <si>
    <t>Service more than 4 years</t>
  </si>
  <si>
    <t>Grand Total</t>
  </si>
  <si>
    <t>Continue</t>
  </si>
  <si>
    <t>Left</t>
  </si>
  <si>
    <t>Retire</t>
  </si>
  <si>
    <t>2020 to 2021</t>
  </si>
  <si>
    <t>Results of Experience Analysis for Attrition Rate</t>
  </si>
  <si>
    <t>In case of Salary escalation analysis, one should find weighted average salary increase rate where weight being given to salary, as simple average may not be suitable.</t>
  </si>
  <si>
    <t>Below is sample calculation</t>
  </si>
  <si>
    <t xml:space="preserve">The views expressed herein are solely those of the Faculty/Presenter and not that of the ICAI or any of its committees or the IAI. The ICAI or the Faculty or Preparer of this material do not accept any responsibility for omission or inadequacy of the contents in this document and also for loss caused to any person who acts or refrains from acting in reliance on the contents of this document irrespective of the cause of / reason for the loss. 
This publication/ presentation contains general information only and Kandoi &amp; Co is not, by means of this publication, rendering professional advice or services. This publication is not a substitute for such professional advice or services, nor should it be used as a basis for any decision or action that may affect your business. This is intended to provide general information on a particular subject(s) and is not an exhaustive treatment of such subject(s). Before making any decision or taking any action that may affect your business, you should consult a qualified professional advisor. Kandoi &amp; Co shall not be responsible for any loss sustained by any person who relies on this publication. The services described herein are illustrative in nature and are intended to demonstrate our experience and capabilities in these areas.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</si>
</sst>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_-;\-* #,##0.00_-;_-* &quot;-&quot;??_-;_-@_-"/>
    <numFmt numFmtId="165" formatCode="_-* #,##0.00000_-;\-* #,##0.00000_-;_-* &quot;-&quot;??_-;_-@_-"/>
    <numFmt numFmtId="166" formatCode="_(* #,##0_);_(* \(#,##0\);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i/>
      <u/>
      <sz val="11"/>
      <color theme="1"/>
      <name val="Calibri"/>
      <family val="2"/>
      <scheme val="minor"/>
    </font>
    <font>
      <u/>
      <sz val="11"/>
      <color theme="10"/>
      <name val="Calibri"/>
      <family val="2"/>
      <scheme val="minor"/>
    </font>
    <font>
      <b/>
      <u/>
      <sz val="11"/>
      <name val="Calibri"/>
      <family val="2"/>
      <scheme val="minor"/>
    </font>
    <font>
      <sz val="11"/>
      <name val="Calibri"/>
      <family val="2"/>
      <scheme val="minor"/>
    </font>
    <font>
      <b/>
      <sz val="14"/>
      <color theme="0"/>
      <name val="Calibri"/>
      <family val="2"/>
    </font>
    <font>
      <b/>
      <sz val="10"/>
      <color theme="0"/>
      <name val="Calibri"/>
      <family val="2"/>
    </font>
    <font>
      <sz val="10"/>
      <color theme="1"/>
      <name val="Calibri"/>
      <family val="2"/>
    </font>
    <font>
      <sz val="10"/>
      <color theme="1"/>
      <name val="Calibri"/>
      <family val="2"/>
      <scheme val="minor"/>
    </font>
    <font>
      <b/>
      <sz val="10"/>
      <color theme="1"/>
      <name val="Calibri"/>
      <family val="2"/>
      <scheme val="minor"/>
    </font>
    <font>
      <sz val="11"/>
      <color theme="1"/>
      <name val="Calibri"/>
      <family val="2"/>
    </font>
  </fonts>
  <fills count="5">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rgb="FF0B2B42"/>
        <bgColor indexed="64"/>
      </patternFill>
    </fill>
  </fills>
  <borders count="17">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59">
    <xf numFmtId="0" fontId="0" fillId="0" borderId="0" xfId="0"/>
    <xf numFmtId="10" fontId="0" fillId="0" borderId="0" xfId="2" applyNumberFormat="1" applyFont="1"/>
    <xf numFmtId="10" fontId="0" fillId="2" borderId="0" xfId="2" applyNumberFormat="1" applyFont="1" applyFill="1"/>
    <xf numFmtId="0" fontId="0" fillId="2" borderId="0" xfId="0" applyFill="1" applyProtection="1">
      <protection locked="0"/>
    </xf>
    <xf numFmtId="10" fontId="0" fillId="2" borderId="0" xfId="0" applyNumberFormat="1" applyFill="1" applyProtection="1">
      <protection locked="0"/>
    </xf>
    <xf numFmtId="10" fontId="0" fillId="0" borderId="0" xfId="2" applyNumberFormat="1" applyFont="1" applyProtection="1">
      <protection locked="0"/>
    </xf>
    <xf numFmtId="0" fontId="0" fillId="2" borderId="0" xfId="0" applyFill="1" applyProtection="1">
      <protection hidden="1"/>
    </xf>
    <xf numFmtId="0" fontId="0" fillId="0" borderId="0" xfId="0" applyProtection="1">
      <protection hidden="1"/>
    </xf>
    <xf numFmtId="164" fontId="2" fillId="3" borderId="0" xfId="1" applyFont="1" applyFill="1" applyProtection="1">
      <protection hidden="1"/>
    </xf>
    <xf numFmtId="0" fontId="2" fillId="0" borderId="0" xfId="0" applyFont="1" applyProtection="1">
      <protection hidden="1"/>
    </xf>
    <xf numFmtId="164" fontId="2" fillId="2" borderId="0" xfId="1" applyFont="1" applyFill="1" applyProtection="1">
      <protection hidden="1"/>
    </xf>
    <xf numFmtId="164" fontId="0" fillId="2" borderId="0" xfId="1" applyFont="1" applyFill="1" applyProtection="1">
      <protection hidden="1"/>
    </xf>
    <xf numFmtId="164" fontId="0" fillId="0" borderId="0" xfId="1" applyFont="1" applyProtection="1">
      <protection hidden="1"/>
    </xf>
    <xf numFmtId="165" fontId="0" fillId="0" borderId="0" xfId="1" applyNumberFormat="1" applyFont="1" applyProtection="1">
      <protection hidden="1"/>
    </xf>
    <xf numFmtId="10" fontId="0" fillId="0" borderId="0" xfId="2" applyNumberFormat="1" applyFont="1" applyProtection="1">
      <protection hidden="1"/>
    </xf>
    <xf numFmtId="0" fontId="0" fillId="0" borderId="0" xfId="0" quotePrefix="1"/>
    <xf numFmtId="0" fontId="4" fillId="0" borderId="0" xfId="3"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0" fillId="0" borderId="0" xfId="0" quotePrefix="1" applyAlignment="1">
      <alignment horizontal="left" wrapText="1"/>
    </xf>
    <xf numFmtId="0" fontId="0" fillId="0" borderId="0" xfId="0" applyAlignment="1">
      <alignment horizontal="left" wrapText="1"/>
    </xf>
    <xf numFmtId="0" fontId="0" fillId="0" borderId="0" xfId="0" quotePrefix="1" applyAlignment="1">
      <alignment horizontal="left"/>
    </xf>
    <xf numFmtId="0" fontId="0" fillId="0" borderId="0" xfId="0" applyAlignment="1">
      <alignment horizontal="left"/>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9" fillId="0" borderId="4" xfId="0" applyFont="1" applyBorder="1" applyAlignment="1">
      <alignment horizontal="left" vertical="center" wrapText="1"/>
    </xf>
    <xf numFmtId="166" fontId="9" fillId="0" borderId="4" xfId="1" applyNumberFormat="1" applyFont="1" applyFill="1" applyBorder="1" applyAlignment="1">
      <alignment horizontal="center" vertical="center" wrapText="1"/>
    </xf>
    <xf numFmtId="0" fontId="10" fillId="0" borderId="6" xfId="0" applyFont="1" applyBorder="1" applyAlignment="1">
      <alignment horizontal="center"/>
    </xf>
    <xf numFmtId="0" fontId="10" fillId="0" borderId="7" xfId="0" applyFont="1" applyBorder="1" applyAlignment="1">
      <alignment horizontal="center"/>
    </xf>
    <xf numFmtId="0" fontId="10" fillId="0" borderId="8" xfId="0" applyFont="1" applyBorder="1" applyAlignment="1">
      <alignment horizontal="center"/>
    </xf>
    <xf numFmtId="10" fontId="11" fillId="0" borderId="4" xfId="2" applyNumberFormat="1" applyFont="1" applyFill="1" applyBorder="1" applyAlignment="1">
      <alignment horizontal="center"/>
    </xf>
    <xf numFmtId="0" fontId="10" fillId="0" borderId="9" xfId="0" applyFont="1" applyBorder="1" applyAlignment="1">
      <alignment horizontal="center"/>
    </xf>
    <xf numFmtId="0" fontId="10" fillId="0" borderId="0" xfId="0" applyFont="1" applyAlignment="1">
      <alignment horizontal="center"/>
    </xf>
    <xf numFmtId="0" fontId="10" fillId="0" borderId="10" xfId="0"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1" fillId="0" borderId="4" xfId="0" applyFont="1" applyBorder="1" applyAlignment="1">
      <alignment horizontal="center"/>
    </xf>
    <xf numFmtId="0" fontId="11" fillId="0" borderId="4" xfId="0" applyFont="1" applyBorder="1" applyAlignment="1">
      <alignment horizontal="center" wrapText="1"/>
    </xf>
    <xf numFmtId="0" fontId="11" fillId="0" borderId="14" xfId="0" applyFont="1" applyBorder="1" applyAlignment="1">
      <alignment horizontal="center"/>
    </xf>
    <xf numFmtId="0" fontId="11" fillId="0" borderId="15" xfId="0" applyFont="1" applyBorder="1" applyAlignment="1">
      <alignment horizontal="center"/>
    </xf>
    <xf numFmtId="17" fontId="11" fillId="0" borderId="16" xfId="0" quotePrefix="1" applyNumberFormat="1" applyFont="1" applyBorder="1" applyAlignment="1">
      <alignment horizontal="center" vertical="center"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10" fillId="0" borderId="8" xfId="0" applyFont="1" applyBorder="1" applyAlignment="1">
      <alignment horizontal="center" wrapText="1"/>
    </xf>
    <xf numFmtId="0" fontId="12" fillId="0" borderId="4" xfId="0" applyFont="1" applyBorder="1" applyAlignment="1">
      <alignment horizontal="left" vertical="center" wrapText="1"/>
    </xf>
    <xf numFmtId="166" fontId="12" fillId="0" borderId="4" xfId="1" applyNumberFormat="1" applyFont="1" applyFill="1" applyBorder="1" applyAlignment="1">
      <alignment horizontal="center" vertical="center" wrapText="1"/>
    </xf>
    <xf numFmtId="0" fontId="0" fillId="0" borderId="9" xfId="0" applyBorder="1" applyAlignment="1">
      <alignment horizontal="center"/>
    </xf>
    <xf numFmtId="0" fontId="0" fillId="0" borderId="0" xfId="0" applyAlignment="1">
      <alignment horizontal="center"/>
    </xf>
    <xf numFmtId="0" fontId="0" fillId="0" borderId="10" xfId="0" applyBorder="1" applyAlignment="1">
      <alignment horizontal="center"/>
    </xf>
    <xf numFmtId="10" fontId="2" fillId="0" borderId="4" xfId="2" applyNumberFormat="1" applyFont="1"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12" fillId="0" borderId="0" xfId="0" applyFont="1" applyFill="1" applyBorder="1" applyAlignment="1">
      <alignment horizontal="left" vertical="center"/>
    </xf>
    <xf numFmtId="0" fontId="0" fillId="0" borderId="0" xfId="0" applyAlignment="1">
      <alignment horizontal="justify" wrapText="1"/>
    </xf>
  </cellXfs>
  <cellStyles count="4">
    <cellStyle name="Comma" xfId="1" builtinId="3"/>
    <cellStyle name="Hyperlink" xfId="3" builtinId="8"/>
    <cellStyle name="Normal" xfId="0" builtinId="0"/>
    <cellStyle name="Percent" xfId="2" builtinId="5"/>
  </cellStyles>
  <dxfs count="0"/>
  <tableStyles count="1" defaultTableStyle="TableStyleMedium2" defaultPivotStyle="PivotStyleLight16">
    <tableStyle name="Invisible" pivot="0" table="0" count="0" xr9:uid="{48F5806F-620A-43A2-ACE0-309F690FAB5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bil.org.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Z120"/>
  <sheetViews>
    <sheetView tabSelected="1" zoomScale="145" zoomScaleNormal="145" workbookViewId="0">
      <pane ySplit="15" topLeftCell="A17" activePane="bottomLeft" state="frozen"/>
      <selection pane="bottomLeft" activeCell="C17" sqref="C17"/>
    </sheetView>
  </sheetViews>
  <sheetFormatPr defaultRowHeight="14.4" x14ac:dyDescent="0.3"/>
  <cols>
    <col min="2" max="2" width="4.44140625" style="7" bestFit="1" customWidth="1"/>
    <col min="3" max="3" width="12.5546875" style="1" bestFit="1" customWidth="1"/>
    <col min="4" max="4" width="12.5546875" style="1" customWidth="1"/>
    <col min="5" max="5" width="20.77734375" style="7" bestFit="1" customWidth="1"/>
    <col min="6" max="6" width="10" style="12" bestFit="1" customWidth="1"/>
    <col min="7" max="8" width="8.88671875" style="7"/>
    <col min="15" max="15" width="5.6640625" customWidth="1"/>
    <col min="25" max="26" width="0" style="7" hidden="1" customWidth="1"/>
  </cols>
  <sheetData>
    <row r="1" spans="2:26" x14ac:dyDescent="0.3">
      <c r="B1" s="6" t="s">
        <v>3</v>
      </c>
      <c r="C1" s="2"/>
      <c r="D1" s="3">
        <v>40</v>
      </c>
      <c r="E1" s="8" t="s">
        <v>8</v>
      </c>
      <c r="F1" s="8">
        <f>VLOOKUP(D2-1,B6:F116,5,0)</f>
        <v>7.7224216797670007</v>
      </c>
      <c r="H1" s="9"/>
      <c r="I1" s="21" t="s">
        <v>10</v>
      </c>
      <c r="J1" s="22"/>
      <c r="K1" s="22"/>
      <c r="L1" s="22"/>
      <c r="M1" s="22"/>
      <c r="N1" s="22"/>
      <c r="O1" s="22"/>
    </row>
    <row r="2" spans="2:26" ht="14.4" customHeight="1" x14ac:dyDescent="0.3">
      <c r="B2" s="6" t="s">
        <v>4</v>
      </c>
      <c r="C2" s="2"/>
      <c r="D2" s="3">
        <v>60</v>
      </c>
      <c r="E2" s="10"/>
      <c r="F2" s="10"/>
      <c r="I2" s="19" t="s">
        <v>11</v>
      </c>
      <c r="J2" s="20"/>
      <c r="K2" s="20"/>
      <c r="L2" s="20"/>
      <c r="M2" s="20"/>
      <c r="N2" s="20"/>
      <c r="O2" s="20"/>
    </row>
    <row r="3" spans="2:26" x14ac:dyDescent="0.3">
      <c r="B3" s="6" t="s">
        <v>1</v>
      </c>
      <c r="C3" s="2"/>
      <c r="D3" s="4">
        <v>0.1</v>
      </c>
      <c r="E3" s="11"/>
      <c r="F3" s="6"/>
      <c r="I3" s="20"/>
      <c r="J3" s="20"/>
      <c r="K3" s="20"/>
      <c r="L3" s="20"/>
      <c r="M3" s="20"/>
      <c r="N3" s="20"/>
      <c r="O3" s="20"/>
    </row>
    <row r="4" spans="2:26" x14ac:dyDescent="0.3">
      <c r="I4" s="15" t="s">
        <v>12</v>
      </c>
      <c r="Y4" s="7" t="s">
        <v>6</v>
      </c>
      <c r="Z4" s="7" t="s">
        <v>9</v>
      </c>
    </row>
    <row r="5" spans="2:26" x14ac:dyDescent="0.3">
      <c r="B5" s="7" t="s">
        <v>0</v>
      </c>
      <c r="C5" s="1" t="s">
        <v>1</v>
      </c>
      <c r="D5" s="14" t="s">
        <v>7</v>
      </c>
      <c r="E5" s="7" t="s">
        <v>2</v>
      </c>
      <c r="F5" s="12" t="s">
        <v>5</v>
      </c>
      <c r="I5" s="15" t="s">
        <v>13</v>
      </c>
      <c r="Y5" s="7">
        <v>0</v>
      </c>
      <c r="Z5" s="7">
        <v>4.7199999999999998E-4</v>
      </c>
    </row>
    <row r="6" spans="2:26" x14ac:dyDescent="0.3">
      <c r="B6" s="7">
        <f>+D1</f>
        <v>40</v>
      </c>
      <c r="C6" s="5">
        <f>IF(B6&lt;$D$2,+$D$3,0)</f>
        <v>0.1</v>
      </c>
      <c r="D6" s="14">
        <f>VLOOKUP(B6,$Y$5:$Z$120,2,0)</f>
        <v>1.7669999999999999E-3</v>
      </c>
      <c r="E6" s="13">
        <f>1*(1-C6-D6)</f>
        <v>0.89823300000000006</v>
      </c>
      <c r="F6" s="12">
        <f>SUM(E6)</f>
        <v>0.89823300000000006</v>
      </c>
      <c r="I6" s="20" t="s">
        <v>14</v>
      </c>
      <c r="J6" s="20"/>
      <c r="K6" s="20"/>
      <c r="L6" s="20"/>
      <c r="M6" s="20"/>
      <c r="N6" s="20"/>
      <c r="O6" s="20"/>
      <c r="Y6" s="7">
        <v>1</v>
      </c>
      <c r="Z6" s="7">
        <v>4.7199999999999998E-4</v>
      </c>
    </row>
    <row r="7" spans="2:26" x14ac:dyDescent="0.3">
      <c r="B7" s="7">
        <f>+B6+1</f>
        <v>41</v>
      </c>
      <c r="C7" s="5">
        <f t="shared" ref="C7:C70" si="0">IF(B7&lt;$D$2,+$D$3,0)</f>
        <v>0.1</v>
      </c>
      <c r="D7" s="14">
        <f t="shared" ref="D7:D48" si="1">VLOOKUP(B7,$Y$5:$Z$120,2,0)</f>
        <v>1.9090000000000001E-3</v>
      </c>
      <c r="E7" s="13">
        <f>+E6*(1-C7-D7)</f>
        <v>0.80669497320299999</v>
      </c>
      <c r="F7" s="12">
        <f>SUM($E$6:E7)</f>
        <v>1.704927973203</v>
      </c>
      <c r="I7" s="20"/>
      <c r="J7" s="20"/>
      <c r="K7" s="20"/>
      <c r="L7" s="20"/>
      <c r="M7" s="20"/>
      <c r="N7" s="20"/>
      <c r="O7" s="20"/>
      <c r="Y7" s="7">
        <v>2</v>
      </c>
      <c r="Z7" s="7">
        <v>4.7199999999999998E-4</v>
      </c>
    </row>
    <row r="8" spans="2:26" x14ac:dyDescent="0.3">
      <c r="B8" s="7">
        <f t="shared" ref="B8:B71" si="2">+B7+1</f>
        <v>42</v>
      </c>
      <c r="C8" s="5">
        <f t="shared" si="0"/>
        <v>0.1</v>
      </c>
      <c r="D8" s="14">
        <f t="shared" si="1"/>
        <v>2.068E-3</v>
      </c>
      <c r="E8" s="13">
        <f>+E7*(1-C8-D8)</f>
        <v>0.72435723067811619</v>
      </c>
      <c r="F8" s="12">
        <f>SUM($E$6:E8)</f>
        <v>2.4292852038811161</v>
      </c>
      <c r="Y8" s="7">
        <v>3</v>
      </c>
      <c r="Z8" s="7">
        <v>3.7100000000000002E-4</v>
      </c>
    </row>
    <row r="9" spans="2:26" x14ac:dyDescent="0.3">
      <c r="B9" s="7">
        <f t="shared" si="2"/>
        <v>43</v>
      </c>
      <c r="C9" s="5">
        <f t="shared" si="0"/>
        <v>0.1</v>
      </c>
      <c r="D9" s="14">
        <f t="shared" si="1"/>
        <v>2.2490000000000001E-3</v>
      </c>
      <c r="E9" s="13">
        <f t="shared" ref="E9:E48" si="3">+E8*(1-C9-D9)</f>
        <v>0.65029242819850952</v>
      </c>
      <c r="F9" s="12">
        <f>SUM($E$6:E9)</f>
        <v>3.0795776320796255</v>
      </c>
      <c r="I9" s="17" t="s">
        <v>15</v>
      </c>
      <c r="Y9" s="7">
        <v>4</v>
      </c>
      <c r="Z9" s="7">
        <v>3.1199999999999999E-4</v>
      </c>
    </row>
    <row r="10" spans="2:26" x14ac:dyDescent="0.3">
      <c r="B10" s="7">
        <f t="shared" si="2"/>
        <v>44</v>
      </c>
      <c r="C10" s="5">
        <f t="shared" si="0"/>
        <v>0.1</v>
      </c>
      <c r="D10" s="14">
        <f t="shared" si="1"/>
        <v>2.454E-3</v>
      </c>
      <c r="E10" s="13">
        <f t="shared" si="3"/>
        <v>0.5836673677598595</v>
      </c>
      <c r="F10" s="12">
        <f>SUM($E$6:E10)</f>
        <v>3.6632449998394851</v>
      </c>
      <c r="I10" s="18" t="s">
        <v>17</v>
      </c>
      <c r="Y10" s="7">
        <v>5</v>
      </c>
      <c r="Z10" s="7">
        <v>2.7900000000000001E-4</v>
      </c>
    </row>
    <row r="11" spans="2:26" x14ac:dyDescent="0.3">
      <c r="B11" s="7">
        <f t="shared" si="2"/>
        <v>45</v>
      </c>
      <c r="C11" s="5">
        <f t="shared" si="0"/>
        <v>0.1</v>
      </c>
      <c r="D11" s="14">
        <f t="shared" si="1"/>
        <v>2.6879999999999999E-3</v>
      </c>
      <c r="E11" s="13">
        <f t="shared" si="3"/>
        <v>0.52373173309933507</v>
      </c>
      <c r="F11" s="12">
        <f>SUM($E$6:E11)</f>
        <v>4.1869767329388203</v>
      </c>
      <c r="I11" s="16" t="s">
        <v>18</v>
      </c>
      <c r="Y11" s="7">
        <v>6</v>
      </c>
      <c r="Z11" s="7">
        <v>2.6200000000000003E-4</v>
      </c>
    </row>
    <row r="12" spans="2:26" x14ac:dyDescent="0.3">
      <c r="B12" s="7">
        <f t="shared" si="2"/>
        <v>46</v>
      </c>
      <c r="C12" s="5">
        <f t="shared" si="0"/>
        <v>0.1</v>
      </c>
      <c r="D12" s="14">
        <f t="shared" si="1"/>
        <v>2.9520000000000002E-3</v>
      </c>
      <c r="E12" s="13">
        <f t="shared" si="3"/>
        <v>0.46981250371329236</v>
      </c>
      <c r="F12" s="12">
        <f>SUM($E$6:E12)</f>
        <v>4.6567892366521129</v>
      </c>
      <c r="I12" t="s">
        <v>19</v>
      </c>
      <c r="Y12" s="7">
        <v>7</v>
      </c>
      <c r="Z12" s="7">
        <v>2.5599999999999999E-4</v>
      </c>
    </row>
    <row r="13" spans="2:26" x14ac:dyDescent="0.3">
      <c r="B13" s="7">
        <f t="shared" si="2"/>
        <v>47</v>
      </c>
      <c r="C13" s="5">
        <f t="shared" si="0"/>
        <v>0.1</v>
      </c>
      <c r="D13" s="14">
        <f t="shared" si="1"/>
        <v>3.248E-3</v>
      </c>
      <c r="E13" s="13">
        <f t="shared" si="3"/>
        <v>0.42130530232990238</v>
      </c>
      <c r="F13" s="12">
        <f>SUM($E$6:E13)</f>
        <v>5.0780945389820156</v>
      </c>
      <c r="I13" s="18" t="s">
        <v>16</v>
      </c>
      <c r="Y13" s="7">
        <v>8</v>
      </c>
      <c r="Z13" s="7">
        <v>2.5700000000000001E-4</v>
      </c>
    </row>
    <row r="14" spans="2:26" x14ac:dyDescent="0.3">
      <c r="B14" s="7">
        <f t="shared" si="2"/>
        <v>48</v>
      </c>
      <c r="C14" s="5">
        <f t="shared" si="0"/>
        <v>0.1</v>
      </c>
      <c r="D14" s="14">
        <f t="shared" si="1"/>
        <v>3.5769999999999999E-3</v>
      </c>
      <c r="E14" s="13">
        <f t="shared" si="3"/>
        <v>0.37766776303047805</v>
      </c>
      <c r="F14" s="12">
        <f>SUM($E$6:E14)</f>
        <v>5.4557623020124932</v>
      </c>
      <c r="Y14" s="7">
        <v>9</v>
      </c>
      <c r="Z14" s="7">
        <v>2.6200000000000003E-4</v>
      </c>
    </row>
    <row r="15" spans="2:26" x14ac:dyDescent="0.3">
      <c r="B15" s="7">
        <f t="shared" si="2"/>
        <v>49</v>
      </c>
      <c r="C15" s="5">
        <f t="shared" si="0"/>
        <v>0.1</v>
      </c>
      <c r="D15" s="14">
        <f t="shared" si="1"/>
        <v>3.9370000000000004E-3</v>
      </c>
      <c r="E15" s="13">
        <f t="shared" si="3"/>
        <v>0.33841410874437927</v>
      </c>
      <c r="F15" s="12">
        <f>SUM($E$6:E15)</f>
        <v>5.7941764107568723</v>
      </c>
      <c r="Y15" s="7">
        <v>10</v>
      </c>
      <c r="Z15" s="7">
        <v>2.7099999999999997E-4</v>
      </c>
    </row>
    <row r="16" spans="2:26" x14ac:dyDescent="0.3">
      <c r="B16" s="7">
        <f t="shared" si="2"/>
        <v>50</v>
      </c>
      <c r="C16" s="5">
        <f t="shared" si="0"/>
        <v>0.1</v>
      </c>
      <c r="D16" s="14">
        <f t="shared" si="1"/>
        <v>4.3249999999999999E-3</v>
      </c>
      <c r="E16" s="13">
        <f t="shared" si="3"/>
        <v>0.30310905684962192</v>
      </c>
      <c r="F16" s="12">
        <f>SUM($E$6:E16)</f>
        <v>6.0972854676064943</v>
      </c>
      <c r="Y16" s="7">
        <v>11</v>
      </c>
      <c r="Z16" s="7">
        <v>2.8299999999999999E-4</v>
      </c>
    </row>
    <row r="17" spans="2:26" x14ac:dyDescent="0.3">
      <c r="B17" s="7">
        <f t="shared" si="2"/>
        <v>51</v>
      </c>
      <c r="C17" s="5">
        <f t="shared" si="0"/>
        <v>0.1</v>
      </c>
      <c r="D17" s="14">
        <f t="shared" si="1"/>
        <v>4.7390000000000002E-3</v>
      </c>
      <c r="E17" s="13">
        <f t="shared" si="3"/>
        <v>0.27136171734424935</v>
      </c>
      <c r="F17" s="12">
        <f>SUM($E$6:E17)</f>
        <v>6.3686471849507438</v>
      </c>
      <c r="Y17" s="7">
        <v>12</v>
      </c>
      <c r="Z17" s="7">
        <v>3.0299999999999999E-4</v>
      </c>
    </row>
    <row r="18" spans="2:26" x14ac:dyDescent="0.3">
      <c r="B18" s="7">
        <f t="shared" si="2"/>
        <v>52</v>
      </c>
      <c r="C18" s="5">
        <f t="shared" si="0"/>
        <v>0.1</v>
      </c>
      <c r="D18" s="14">
        <f t="shared" si="1"/>
        <v>5.1729999999999996E-3</v>
      </c>
      <c r="E18" s="13">
        <f t="shared" si="3"/>
        <v>0.24282179144600263</v>
      </c>
      <c r="F18" s="12">
        <f>SUM($E$6:E18)</f>
        <v>6.611468976396746</v>
      </c>
      <c r="Y18" s="7">
        <v>13</v>
      </c>
      <c r="Z18" s="7">
        <v>3.3199999999999999E-4</v>
      </c>
    </row>
    <row r="19" spans="2:26" x14ac:dyDescent="0.3">
      <c r="B19" s="7">
        <f t="shared" si="2"/>
        <v>53</v>
      </c>
      <c r="C19" s="5">
        <f t="shared" si="0"/>
        <v>0.1</v>
      </c>
      <c r="D19" s="14">
        <f t="shared" si="1"/>
        <v>5.6259999999999999E-3</v>
      </c>
      <c r="E19" s="13">
        <f t="shared" si="3"/>
        <v>0.21717349690272716</v>
      </c>
      <c r="F19" s="12">
        <f>SUM($E$6:E19)</f>
        <v>6.8286424732994728</v>
      </c>
      <c r="Y19" s="7">
        <v>14</v>
      </c>
      <c r="Z19" s="7">
        <v>3.7399999999999998E-4</v>
      </c>
    </row>
    <row r="20" spans="2:26" x14ac:dyDescent="0.3">
      <c r="B20" s="7">
        <f t="shared" si="2"/>
        <v>54</v>
      </c>
      <c r="C20" s="5">
        <f t="shared" si="0"/>
        <v>0.1</v>
      </c>
      <c r="D20" s="14">
        <f t="shared" si="1"/>
        <v>6.0930000000000003E-3</v>
      </c>
      <c r="E20" s="13">
        <f t="shared" si="3"/>
        <v>0.19413290909582614</v>
      </c>
      <c r="F20" s="12">
        <f>SUM($E$6:E20)</f>
        <v>7.0227753823952987</v>
      </c>
      <c r="Y20" s="7">
        <v>15</v>
      </c>
      <c r="Z20" s="7">
        <v>4.3300000000000001E-4</v>
      </c>
    </row>
    <row r="21" spans="2:26" x14ac:dyDescent="0.3">
      <c r="B21" s="7">
        <f t="shared" si="2"/>
        <v>55</v>
      </c>
      <c r="C21" s="5">
        <f t="shared" si="0"/>
        <v>0.1</v>
      </c>
      <c r="D21" s="14">
        <f t="shared" si="1"/>
        <v>6.5760000000000002E-3</v>
      </c>
      <c r="E21" s="13">
        <f t="shared" si="3"/>
        <v>0.17344300017602937</v>
      </c>
      <c r="F21" s="12">
        <f>SUM($E$6:E21)</f>
        <v>7.1962183825713284</v>
      </c>
      <c r="Y21" s="7">
        <v>16</v>
      </c>
      <c r="Z21" s="7">
        <v>5.0600000000000005E-4</v>
      </c>
    </row>
    <row r="22" spans="2:26" x14ac:dyDescent="0.3">
      <c r="B22" s="7">
        <f t="shared" si="2"/>
        <v>56</v>
      </c>
      <c r="C22" s="5">
        <f t="shared" si="0"/>
        <v>0.1</v>
      </c>
      <c r="D22" s="14">
        <f t="shared" si="1"/>
        <v>7.0749999999999997E-3</v>
      </c>
      <c r="E22" s="13">
        <f t="shared" si="3"/>
        <v>0.15487159093218103</v>
      </c>
      <c r="F22" s="12">
        <f>SUM($E$6:E22)</f>
        <v>7.3510899735035098</v>
      </c>
      <c r="Y22" s="7">
        <v>17</v>
      </c>
      <c r="Z22" s="7">
        <v>5.9000000000000003E-4</v>
      </c>
    </row>
    <row r="23" spans="2:26" x14ac:dyDescent="0.3">
      <c r="B23" s="7">
        <f t="shared" si="2"/>
        <v>57</v>
      </c>
      <c r="C23" s="5">
        <f t="shared" si="0"/>
        <v>0.1</v>
      </c>
      <c r="D23" s="14">
        <f t="shared" si="1"/>
        <v>7.5940000000000001E-3</v>
      </c>
      <c r="E23" s="13">
        <f t="shared" si="3"/>
        <v>0.13820833697742396</v>
      </c>
      <c r="F23" s="12">
        <f>SUM($E$6:E23)</f>
        <v>7.4892983104809341</v>
      </c>
      <c r="Y23" s="7">
        <v>18</v>
      </c>
      <c r="Z23" s="7">
        <v>6.7500000000000004E-4</v>
      </c>
    </row>
    <row r="24" spans="2:26" x14ac:dyDescent="0.3">
      <c r="B24" s="7">
        <f t="shared" si="2"/>
        <v>58</v>
      </c>
      <c r="C24" s="5">
        <f t="shared" si="0"/>
        <v>0.1</v>
      </c>
      <c r="D24" s="14">
        <f t="shared" si="1"/>
        <v>8.1410000000000007E-3</v>
      </c>
      <c r="E24" s="13">
        <f t="shared" si="3"/>
        <v>0.12326234920834837</v>
      </c>
      <c r="F24" s="12">
        <f>SUM($E$6:E24)</f>
        <v>7.6125606596892821</v>
      </c>
      <c r="Y24" s="7">
        <v>19</v>
      </c>
      <c r="Z24" s="7">
        <v>7.54E-4</v>
      </c>
    </row>
    <row r="25" spans="2:26" x14ac:dyDescent="0.3">
      <c r="B25" s="7">
        <f t="shared" si="2"/>
        <v>59</v>
      </c>
      <c r="C25" s="5">
        <f t="shared" si="0"/>
        <v>0.1</v>
      </c>
      <c r="D25" s="14">
        <f t="shared" si="1"/>
        <v>8.7220000000000006E-3</v>
      </c>
      <c r="E25" s="13">
        <f t="shared" si="3"/>
        <v>0.10986102007771832</v>
      </c>
      <c r="F25" s="12">
        <f>SUM($E$6:E25)</f>
        <v>7.7224216797670007</v>
      </c>
      <c r="Y25" s="7">
        <v>20</v>
      </c>
      <c r="Z25" s="7">
        <v>8.2100000000000001E-4</v>
      </c>
    </row>
    <row r="26" spans="2:26" x14ac:dyDescent="0.3">
      <c r="B26" s="7">
        <f t="shared" si="2"/>
        <v>60</v>
      </c>
      <c r="C26" s="5">
        <f t="shared" si="0"/>
        <v>0</v>
      </c>
      <c r="D26" s="14">
        <f t="shared" si="1"/>
        <v>9.3469999999999994E-3</v>
      </c>
      <c r="E26" s="13">
        <f t="shared" si="3"/>
        <v>0.10883414912305189</v>
      </c>
      <c r="F26" s="12">
        <f>SUM($E$6:E26)</f>
        <v>7.8312558288900522</v>
      </c>
      <c r="Y26" s="7">
        <v>21</v>
      </c>
      <c r="Z26" s="7">
        <v>8.7299999999999997E-4</v>
      </c>
    </row>
    <row r="27" spans="2:26" x14ac:dyDescent="0.3">
      <c r="B27" s="7">
        <f t="shared" si="2"/>
        <v>61</v>
      </c>
      <c r="C27" s="5">
        <f t="shared" si="0"/>
        <v>0</v>
      </c>
      <c r="D27" s="14">
        <f t="shared" si="1"/>
        <v>1.0026999999999999E-2</v>
      </c>
      <c r="E27" s="13">
        <f t="shared" si="3"/>
        <v>0.10774286910979505</v>
      </c>
      <c r="F27" s="12">
        <f>SUM($E$6:E27)</f>
        <v>7.938998697999847</v>
      </c>
      <c r="Y27" s="7">
        <v>22</v>
      </c>
      <c r="Z27" s="7">
        <v>9.0799999999999995E-4</v>
      </c>
    </row>
    <row r="28" spans="2:26" x14ac:dyDescent="0.3">
      <c r="B28" s="7">
        <f t="shared" si="2"/>
        <v>62</v>
      </c>
      <c r="C28" s="5">
        <f t="shared" si="0"/>
        <v>0</v>
      </c>
      <c r="D28" s="14">
        <f t="shared" si="1"/>
        <v>1.0774000000000001E-2</v>
      </c>
      <c r="E28" s="13">
        <f t="shared" si="3"/>
        <v>0.10658204743800613</v>
      </c>
      <c r="F28" s="12">
        <f>SUM($E$6:E28)</f>
        <v>8.045580745437853</v>
      </c>
      <c r="Y28" s="7">
        <v>23</v>
      </c>
      <c r="Z28" s="7">
        <v>9.2800000000000001E-4</v>
      </c>
    </row>
    <row r="29" spans="2:26" x14ac:dyDescent="0.3">
      <c r="B29" s="7">
        <f t="shared" si="2"/>
        <v>63</v>
      </c>
      <c r="C29" s="5">
        <f t="shared" si="0"/>
        <v>0</v>
      </c>
      <c r="D29" s="14">
        <f t="shared" si="1"/>
        <v>1.1598000000000001E-2</v>
      </c>
      <c r="E29" s="13">
        <f t="shared" si="3"/>
        <v>0.10534590885182013</v>
      </c>
      <c r="F29" s="12">
        <f>SUM($E$6:E29)</f>
        <v>8.1509266542896732</v>
      </c>
      <c r="Y29" s="7">
        <v>24</v>
      </c>
      <c r="Z29" s="7">
        <v>9.3800000000000003E-4</v>
      </c>
    </row>
    <row r="30" spans="2:26" x14ac:dyDescent="0.3">
      <c r="B30" s="7">
        <f t="shared" si="2"/>
        <v>64</v>
      </c>
      <c r="C30" s="5">
        <f t="shared" si="0"/>
        <v>0</v>
      </c>
      <c r="D30" s="14">
        <f t="shared" si="1"/>
        <v>1.2511E-2</v>
      </c>
      <c r="E30" s="13">
        <f t="shared" si="3"/>
        <v>0.104027926186175</v>
      </c>
      <c r="F30" s="12">
        <f>SUM($E$6:E30)</f>
        <v>8.2549545804758484</v>
      </c>
      <c r="Y30" s="7">
        <v>25</v>
      </c>
      <c r="Z30" s="7">
        <v>9.41E-4</v>
      </c>
    </row>
    <row r="31" spans="2:26" x14ac:dyDescent="0.3">
      <c r="B31" s="7">
        <f t="shared" si="2"/>
        <v>65</v>
      </c>
      <c r="C31" s="5">
        <f t="shared" si="0"/>
        <v>0</v>
      </c>
      <c r="D31" s="14">
        <f t="shared" si="1"/>
        <v>1.3526E-2</v>
      </c>
      <c r="E31" s="13">
        <f t="shared" si="3"/>
        <v>0.10262084445658079</v>
      </c>
      <c r="F31" s="12">
        <f>SUM($E$6:E31)</f>
        <v>8.3575754249324294</v>
      </c>
      <c r="Y31" s="7">
        <v>26</v>
      </c>
      <c r="Z31" s="7">
        <v>9.4200000000000002E-4</v>
      </c>
    </row>
    <row r="32" spans="2:26" x14ac:dyDescent="0.3">
      <c r="B32" s="7">
        <f t="shared" si="2"/>
        <v>66</v>
      </c>
      <c r="C32" s="5">
        <f t="shared" si="0"/>
        <v>0</v>
      </c>
      <c r="D32" s="14">
        <f t="shared" si="1"/>
        <v>1.4654E-2</v>
      </c>
      <c r="E32" s="13">
        <f t="shared" si="3"/>
        <v>0.10111703860191407</v>
      </c>
      <c r="F32" s="12">
        <f>SUM($E$6:E32)</f>
        <v>8.4586924635343443</v>
      </c>
      <c r="Y32" s="7">
        <v>27</v>
      </c>
      <c r="Z32" s="7">
        <v>9.4499999999999998E-4</v>
      </c>
    </row>
    <row r="33" spans="2:26" x14ac:dyDescent="0.3">
      <c r="B33" s="7">
        <f t="shared" si="2"/>
        <v>67</v>
      </c>
      <c r="C33" s="5">
        <f t="shared" si="0"/>
        <v>0</v>
      </c>
      <c r="D33" s="14">
        <f t="shared" si="1"/>
        <v>1.5909E-2</v>
      </c>
      <c r="E33" s="13">
        <f t="shared" si="3"/>
        <v>9.9508367634796216E-2</v>
      </c>
      <c r="F33" s="12">
        <f>SUM($E$6:E33)</f>
        <v>8.55820083116914</v>
      </c>
      <c r="Y33" s="7">
        <v>28</v>
      </c>
      <c r="Z33" s="7">
        <v>9.5299999999999996E-4</v>
      </c>
    </row>
    <row r="34" spans="2:26" x14ac:dyDescent="0.3">
      <c r="B34" s="7">
        <f t="shared" si="2"/>
        <v>68</v>
      </c>
      <c r="C34" s="5">
        <f t="shared" si="0"/>
        <v>0</v>
      </c>
      <c r="D34" s="14">
        <f t="shared" si="1"/>
        <v>1.7302000000000001E-2</v>
      </c>
      <c r="E34" s="13">
        <f t="shared" si="3"/>
        <v>9.778667385797897E-2</v>
      </c>
      <c r="F34" s="12">
        <f>SUM($E$6:E34)</f>
        <v>8.6559875050271184</v>
      </c>
      <c r="Y34" s="7">
        <v>29</v>
      </c>
      <c r="Z34" s="7">
        <v>9.68E-4</v>
      </c>
    </row>
    <row r="35" spans="2:26" x14ac:dyDescent="0.3">
      <c r="B35" s="7">
        <f t="shared" si="2"/>
        <v>69</v>
      </c>
      <c r="C35" s="5">
        <f t="shared" si="0"/>
        <v>0</v>
      </c>
      <c r="D35" s="14">
        <f t="shared" si="1"/>
        <v>1.8849000000000001E-2</v>
      </c>
      <c r="E35" s="13">
        <f t="shared" si="3"/>
        <v>9.5943492842429923E-2</v>
      </c>
      <c r="F35" s="12">
        <f>SUM($E$6:E35)</f>
        <v>8.7519309978695485</v>
      </c>
      <c r="Y35" s="7">
        <v>30</v>
      </c>
      <c r="Z35" s="7">
        <v>9.9200000000000004E-4</v>
      </c>
    </row>
    <row r="36" spans="2:26" x14ac:dyDescent="0.3">
      <c r="B36" s="7">
        <f t="shared" si="2"/>
        <v>70</v>
      </c>
      <c r="C36" s="5">
        <f t="shared" si="0"/>
        <v>0</v>
      </c>
      <c r="D36" s="14">
        <f t="shared" si="1"/>
        <v>2.0563999999999999E-2</v>
      </c>
      <c r="E36" s="13">
        <f t="shared" si="3"/>
        <v>9.3970510855618195E-2</v>
      </c>
      <c r="F36" s="12">
        <f>SUM($E$6:E36)</f>
        <v>8.8459015087251665</v>
      </c>
      <c r="Y36" s="7">
        <v>31</v>
      </c>
      <c r="Z36" s="7">
        <v>1.0250000000000001E-3</v>
      </c>
    </row>
    <row r="37" spans="2:26" x14ac:dyDescent="0.3">
      <c r="B37" s="7">
        <f t="shared" si="2"/>
        <v>71</v>
      </c>
      <c r="C37" s="5">
        <f t="shared" si="0"/>
        <v>0</v>
      </c>
      <c r="D37" s="14">
        <f t="shared" si="1"/>
        <v>2.2464000000000001E-2</v>
      </c>
      <c r="E37" s="13">
        <f t="shared" si="3"/>
        <v>9.1859557299757588E-2</v>
      </c>
      <c r="F37" s="12">
        <f>SUM($E$6:E37)</f>
        <v>8.9377610660249243</v>
      </c>
      <c r="Y37" s="7">
        <v>32</v>
      </c>
      <c r="Z37" s="7">
        <v>1.067E-3</v>
      </c>
    </row>
    <row r="38" spans="2:26" x14ac:dyDescent="0.3">
      <c r="B38" s="7">
        <f t="shared" si="2"/>
        <v>72</v>
      </c>
      <c r="C38" s="5">
        <f t="shared" si="0"/>
        <v>0</v>
      </c>
      <c r="D38" s="14">
        <f t="shared" si="1"/>
        <v>2.4566999999999999E-2</v>
      </c>
      <c r="E38" s="13">
        <f t="shared" si="3"/>
        <v>8.9602843555574449E-2</v>
      </c>
      <c r="F38" s="12">
        <f>SUM($E$6:E38)</f>
        <v>9.0273639095804992</v>
      </c>
      <c r="Y38" s="7">
        <v>33</v>
      </c>
      <c r="Z38" s="7">
        <v>1.119E-3</v>
      </c>
    </row>
    <row r="39" spans="2:26" x14ac:dyDescent="0.3">
      <c r="B39" s="7">
        <f t="shared" si="2"/>
        <v>73</v>
      </c>
      <c r="C39" s="5">
        <f t="shared" si="0"/>
        <v>0</v>
      </c>
      <c r="D39" s="14">
        <f t="shared" si="1"/>
        <v>2.6894999999999999E-2</v>
      </c>
      <c r="E39" s="13">
        <f t="shared" si="3"/>
        <v>8.7192975078147272E-2</v>
      </c>
      <c r="F39" s="12">
        <f>SUM($E$6:E39)</f>
        <v>9.1145568846586471</v>
      </c>
      <c r="Y39" s="7">
        <v>34</v>
      </c>
      <c r="Z39" s="7">
        <v>1.181E-3</v>
      </c>
    </row>
    <row r="40" spans="2:26" x14ac:dyDescent="0.3">
      <c r="B40" s="7">
        <f t="shared" si="2"/>
        <v>74</v>
      </c>
      <c r="C40" s="5">
        <f t="shared" si="0"/>
        <v>0</v>
      </c>
      <c r="D40" s="14">
        <f t="shared" si="1"/>
        <v>2.9468999999999999E-2</v>
      </c>
      <c r="E40" s="13">
        <f t="shared" si="3"/>
        <v>8.4623485295569359E-2</v>
      </c>
      <c r="F40" s="12">
        <f>SUM($E$6:E40)</f>
        <v>9.1991803699542167</v>
      </c>
      <c r="Y40" s="7">
        <v>35</v>
      </c>
      <c r="Z40" s="7">
        <v>1.253E-3</v>
      </c>
    </row>
    <row r="41" spans="2:26" x14ac:dyDescent="0.3">
      <c r="B41" s="7">
        <f t="shared" si="2"/>
        <v>75</v>
      </c>
      <c r="C41" s="5">
        <f t="shared" si="0"/>
        <v>0</v>
      </c>
      <c r="D41" s="14">
        <f t="shared" si="1"/>
        <v>3.2315999999999998E-2</v>
      </c>
      <c r="E41" s="13">
        <f t="shared" si="3"/>
        <v>8.1888792744757744E-2</v>
      </c>
      <c r="F41" s="12">
        <f>SUM($E$6:E41)</f>
        <v>9.2810691626989748</v>
      </c>
      <c r="Y41" s="7">
        <v>36</v>
      </c>
      <c r="Z41" s="7">
        <v>1.3339999999999999E-3</v>
      </c>
    </row>
    <row r="42" spans="2:26" x14ac:dyDescent="0.3">
      <c r="B42" s="7">
        <f t="shared" si="2"/>
        <v>76</v>
      </c>
      <c r="C42" s="5">
        <f t="shared" si="0"/>
        <v>0</v>
      </c>
      <c r="D42" s="14">
        <f t="shared" si="1"/>
        <v>3.5465000000000003E-2</v>
      </c>
      <c r="E42" s="13">
        <f t="shared" si="3"/>
        <v>7.8984606710064909E-2</v>
      </c>
      <c r="F42" s="12">
        <f>SUM($E$6:E42)</f>
        <v>9.3600537694090402</v>
      </c>
      <c r="Y42" s="7">
        <v>37</v>
      </c>
      <c r="Z42" s="7">
        <v>1.4250000000000001E-3</v>
      </c>
    </row>
    <row r="43" spans="2:26" x14ac:dyDescent="0.3">
      <c r="B43" s="7">
        <f t="shared" si="2"/>
        <v>77</v>
      </c>
      <c r="C43" s="5">
        <f t="shared" si="0"/>
        <v>0</v>
      </c>
      <c r="D43" s="14">
        <f t="shared" si="1"/>
        <v>3.8948000000000003E-2</v>
      </c>
      <c r="E43" s="13">
        <f t="shared" si="3"/>
        <v>7.5908314247921299E-2</v>
      </c>
      <c r="F43" s="12">
        <f>SUM($E$6:E43)</f>
        <v>9.4359620836569622</v>
      </c>
      <c r="Y43" s="7">
        <v>38</v>
      </c>
      <c r="Z43" s="7">
        <v>1.5269999999999999E-3</v>
      </c>
    </row>
    <row r="44" spans="2:26" x14ac:dyDescent="0.3">
      <c r="B44" s="7">
        <f t="shared" si="2"/>
        <v>78</v>
      </c>
      <c r="C44" s="5">
        <f t="shared" si="0"/>
        <v>0</v>
      </c>
      <c r="D44" s="14">
        <f t="shared" si="1"/>
        <v>4.2799999999999998E-2</v>
      </c>
      <c r="E44" s="13">
        <f t="shared" si="3"/>
        <v>7.2659438398110274E-2</v>
      </c>
      <c r="F44" s="12">
        <f>SUM($E$6:E44)</f>
        <v>9.5086215220550727</v>
      </c>
      <c r="Y44" s="7">
        <v>39</v>
      </c>
      <c r="Z44" s="7">
        <v>1.64E-3</v>
      </c>
    </row>
    <row r="45" spans="2:26" x14ac:dyDescent="0.3">
      <c r="B45" s="7">
        <f t="shared" si="2"/>
        <v>79</v>
      </c>
      <c r="C45" s="5">
        <f t="shared" si="0"/>
        <v>0</v>
      </c>
      <c r="D45" s="14">
        <f t="shared" si="1"/>
        <v>4.7062E-2</v>
      </c>
      <c r="E45" s="13">
        <f t="shared" si="3"/>
        <v>6.9239939908218404E-2</v>
      </c>
      <c r="F45" s="12">
        <f>SUM($E$6:E45)</f>
        <v>9.5778614619632911</v>
      </c>
      <c r="Y45" s="7">
        <v>40</v>
      </c>
      <c r="Z45" s="7">
        <v>1.7669999999999999E-3</v>
      </c>
    </row>
    <row r="46" spans="2:26" x14ac:dyDescent="0.3">
      <c r="B46" s="7">
        <f t="shared" si="2"/>
        <v>80</v>
      </c>
      <c r="C46" s="5">
        <f t="shared" si="0"/>
        <v>0</v>
      </c>
      <c r="D46" s="14">
        <f t="shared" si="1"/>
        <v>5.1776999999999997E-2</v>
      </c>
      <c r="E46" s="13">
        <f t="shared" si="3"/>
        <v>6.5654903539590581E-2</v>
      </c>
      <c r="F46" s="12">
        <f>SUM($E$6:E46)</f>
        <v>9.6435163655028813</v>
      </c>
      <c r="Y46" s="7">
        <v>41</v>
      </c>
      <c r="Z46" s="7">
        <v>1.9090000000000001E-3</v>
      </c>
    </row>
    <row r="47" spans="2:26" x14ac:dyDescent="0.3">
      <c r="B47" s="7">
        <f t="shared" si="2"/>
        <v>81</v>
      </c>
      <c r="C47" s="5">
        <f t="shared" si="0"/>
        <v>0</v>
      </c>
      <c r="D47" s="14">
        <f t="shared" si="1"/>
        <v>5.6994999999999997E-2</v>
      </c>
      <c r="E47" s="13">
        <f t="shared" si="3"/>
        <v>6.1912902312351616E-2</v>
      </c>
      <c r="F47" s="12">
        <f>SUM($E$6:E47)</f>
        <v>9.7054292678152336</v>
      </c>
      <c r="Y47" s="7">
        <v>42</v>
      </c>
      <c r="Z47" s="7">
        <v>2.068E-3</v>
      </c>
    </row>
    <row r="48" spans="2:26" x14ac:dyDescent="0.3">
      <c r="B48" s="7">
        <f t="shared" si="2"/>
        <v>82</v>
      </c>
      <c r="C48" s="5">
        <f t="shared" si="0"/>
        <v>0</v>
      </c>
      <c r="D48" s="14">
        <f t="shared" si="1"/>
        <v>6.2770000000000006E-2</v>
      </c>
      <c r="E48" s="13">
        <f t="shared" si="3"/>
        <v>5.8026629434205307E-2</v>
      </c>
      <c r="F48" s="12">
        <f>SUM($E$6:E48)</f>
        <v>9.7634558972494396</v>
      </c>
      <c r="Y48" s="7">
        <v>43</v>
      </c>
      <c r="Z48" s="7">
        <v>2.2490000000000001E-3</v>
      </c>
    </row>
    <row r="49" spans="2:26" x14ac:dyDescent="0.3">
      <c r="B49" s="7">
        <f t="shared" si="2"/>
        <v>83</v>
      </c>
      <c r="C49" s="5">
        <f t="shared" si="0"/>
        <v>0</v>
      </c>
      <c r="D49" s="14">
        <f t="shared" ref="D49:D86" si="4">VLOOKUP(B49,$Y$5:$Z$120,2,0)</f>
        <v>6.9161E-2</v>
      </c>
      <c r="E49" s="13">
        <f t="shared" ref="E49:E86" si="5">+E48*(1-C49-D49)</f>
        <v>5.4013449715906235E-2</v>
      </c>
      <c r="F49" s="12">
        <f>SUM($E$6:E49)</f>
        <v>9.8174693469653462</v>
      </c>
      <c r="Y49" s="7">
        <v>44</v>
      </c>
      <c r="Z49" s="7">
        <v>2.454E-3</v>
      </c>
    </row>
    <row r="50" spans="2:26" x14ac:dyDescent="0.3">
      <c r="B50" s="7">
        <f t="shared" si="2"/>
        <v>84</v>
      </c>
      <c r="C50" s="5">
        <f t="shared" si="0"/>
        <v>0</v>
      </c>
      <c r="D50" s="14">
        <f t="shared" si="4"/>
        <v>7.6232999999999995E-2</v>
      </c>
      <c r="E50" s="13">
        <f t="shared" si="5"/>
        <v>4.9895842403713558E-2</v>
      </c>
      <c r="F50" s="12">
        <f>SUM($E$6:E50)</f>
        <v>9.8673651893690604</v>
      </c>
      <c r="Y50" s="7">
        <v>45</v>
      </c>
      <c r="Z50" s="7">
        <v>2.6879999999999999E-3</v>
      </c>
    </row>
    <row r="51" spans="2:26" x14ac:dyDescent="0.3">
      <c r="B51" s="7">
        <f t="shared" si="2"/>
        <v>85</v>
      </c>
      <c r="C51" s="5">
        <f t="shared" si="0"/>
        <v>0</v>
      </c>
      <c r="D51" s="14">
        <f t="shared" si="4"/>
        <v>8.4058999999999995E-2</v>
      </c>
      <c r="E51" s="13">
        <f t="shared" si="5"/>
        <v>4.57016477870998E-2</v>
      </c>
      <c r="F51" s="12">
        <f>SUM($E$6:E51)</f>
        <v>9.9130668371561601</v>
      </c>
      <c r="Y51" s="7">
        <v>46</v>
      </c>
      <c r="Z51" s="7">
        <v>2.9520000000000002E-3</v>
      </c>
    </row>
    <row r="52" spans="2:26" x14ac:dyDescent="0.3">
      <c r="B52" s="7">
        <f t="shared" si="2"/>
        <v>86</v>
      </c>
      <c r="C52" s="5">
        <f t="shared" si="0"/>
        <v>0</v>
      </c>
      <c r="D52" s="14">
        <f t="shared" si="4"/>
        <v>9.2715000000000006E-2</v>
      </c>
      <c r="E52" s="13">
        <f t="shared" si="5"/>
        <v>4.1464419512518842E-2</v>
      </c>
      <c r="F52" s="12">
        <f>SUM($E$6:E52)</f>
        <v>9.9545312566686786</v>
      </c>
      <c r="Y52" s="7">
        <v>47</v>
      </c>
      <c r="Z52" s="7">
        <v>3.248E-3</v>
      </c>
    </row>
    <row r="53" spans="2:26" x14ac:dyDescent="0.3">
      <c r="B53" s="7">
        <f t="shared" si="2"/>
        <v>87</v>
      </c>
      <c r="C53" s="5">
        <f t="shared" si="0"/>
        <v>0</v>
      </c>
      <c r="D53" s="14">
        <f t="shared" si="4"/>
        <v>0.102285</v>
      </c>
      <c r="E53" s="13">
        <f t="shared" si="5"/>
        <v>3.7223231362680853E-2</v>
      </c>
      <c r="F53" s="12">
        <f>SUM($E$6:E53)</f>
        <v>9.9917544880313596</v>
      </c>
      <c r="Y53" s="7">
        <v>48</v>
      </c>
      <c r="Z53" s="7">
        <v>3.5769999999999999E-3</v>
      </c>
    </row>
    <row r="54" spans="2:26" x14ac:dyDescent="0.3">
      <c r="B54" s="7">
        <f t="shared" si="2"/>
        <v>88</v>
      </c>
      <c r="C54" s="5">
        <f t="shared" si="0"/>
        <v>0</v>
      </c>
      <c r="D54" s="14">
        <f t="shared" si="4"/>
        <v>0.11286</v>
      </c>
      <c r="E54" s="13">
        <f t="shared" si="5"/>
        <v>3.3022217471088695E-2</v>
      </c>
      <c r="F54" s="12">
        <f>SUM($E$6:E54)</f>
        <v>10.024776705502449</v>
      </c>
      <c r="Y54" s="7">
        <v>49</v>
      </c>
      <c r="Z54" s="7">
        <v>3.9370000000000004E-3</v>
      </c>
    </row>
    <row r="55" spans="2:26" x14ac:dyDescent="0.3">
      <c r="B55" s="7">
        <f t="shared" si="2"/>
        <v>89</v>
      </c>
      <c r="C55" s="5">
        <f t="shared" si="0"/>
        <v>0</v>
      </c>
      <c r="D55" s="14">
        <f t="shared" si="4"/>
        <v>0.12453599999999999</v>
      </c>
      <c r="E55" s="13">
        <f t="shared" si="5"/>
        <v>2.8909762596109195E-2</v>
      </c>
      <c r="F55" s="12">
        <f>SUM($E$6:E55)</f>
        <v>10.053686468098558</v>
      </c>
      <c r="Y55" s="7">
        <v>50</v>
      </c>
      <c r="Z55" s="7">
        <v>4.3249999999999999E-3</v>
      </c>
    </row>
    <row r="56" spans="2:26" x14ac:dyDescent="0.3">
      <c r="B56" s="7">
        <f t="shared" si="2"/>
        <v>90</v>
      </c>
      <c r="C56" s="5">
        <f t="shared" si="0"/>
        <v>0</v>
      </c>
      <c r="D56" s="14">
        <f t="shared" si="4"/>
        <v>0.13741500000000001</v>
      </c>
      <c r="E56" s="13">
        <f t="shared" si="5"/>
        <v>2.4937127568964847E-2</v>
      </c>
      <c r="F56" s="12">
        <f>SUM($E$6:E56)</f>
        <v>10.078623595667523</v>
      </c>
      <c r="Y56" s="7">
        <v>51</v>
      </c>
      <c r="Z56" s="7">
        <v>4.7390000000000002E-3</v>
      </c>
    </row>
    <row r="57" spans="2:26" x14ac:dyDescent="0.3">
      <c r="B57" s="7">
        <f t="shared" si="2"/>
        <v>91</v>
      </c>
      <c r="C57" s="5">
        <f t="shared" si="0"/>
        <v>0</v>
      </c>
      <c r="D57" s="14">
        <f t="shared" si="4"/>
        <v>0.15160299999999999</v>
      </c>
      <c r="E57" s="13">
        <f t="shared" si="5"/>
        <v>2.1156584218127071E-2</v>
      </c>
      <c r="F57" s="12">
        <f>SUM($E$6:E57)</f>
        <v>10.09978017988565</v>
      </c>
      <c r="Y57" s="7">
        <v>52</v>
      </c>
      <c r="Z57" s="7">
        <v>5.1729999999999996E-3</v>
      </c>
    </row>
    <row r="58" spans="2:26" x14ac:dyDescent="0.3">
      <c r="B58" s="7">
        <f t="shared" si="2"/>
        <v>92</v>
      </c>
      <c r="C58" s="5">
        <f t="shared" si="0"/>
        <v>0</v>
      </c>
      <c r="D58" s="14">
        <f t="shared" si="4"/>
        <v>0.167209</v>
      </c>
      <c r="E58" s="13">
        <f t="shared" si="5"/>
        <v>1.7619012927598262E-2</v>
      </c>
      <c r="F58" s="12">
        <f>SUM($E$6:E58)</f>
        <v>10.117399192813249</v>
      </c>
      <c r="Y58" s="7">
        <v>53</v>
      </c>
      <c r="Z58" s="7">
        <v>5.6259999999999999E-3</v>
      </c>
    </row>
    <row r="59" spans="2:26" x14ac:dyDescent="0.3">
      <c r="B59" s="7">
        <f t="shared" si="2"/>
        <v>93</v>
      </c>
      <c r="C59" s="5">
        <f t="shared" si="0"/>
        <v>0</v>
      </c>
      <c r="D59" s="14">
        <f t="shared" si="4"/>
        <v>0.18434600000000001</v>
      </c>
      <c r="E59" s="13">
        <f t="shared" si="5"/>
        <v>1.4371018370447233E-2</v>
      </c>
      <c r="F59" s="12">
        <f>SUM($E$6:E59)</f>
        <v>10.131770211183696</v>
      </c>
      <c r="Y59" s="7">
        <v>54</v>
      </c>
      <c r="Z59" s="7">
        <v>6.0930000000000003E-3</v>
      </c>
    </row>
    <row r="60" spans="2:26" x14ac:dyDescent="0.3">
      <c r="B60" s="7">
        <f t="shared" si="2"/>
        <v>94</v>
      </c>
      <c r="C60" s="5">
        <f t="shared" si="0"/>
        <v>0</v>
      </c>
      <c r="D60" s="14">
        <f t="shared" si="4"/>
        <v>0.203125</v>
      </c>
      <c r="E60" s="13">
        <f t="shared" si="5"/>
        <v>1.145190526395014E-2</v>
      </c>
      <c r="F60" s="12">
        <f>SUM($E$6:E60)</f>
        <v>10.143222116447646</v>
      </c>
      <c r="Y60" s="7">
        <v>55</v>
      </c>
      <c r="Z60" s="7">
        <v>6.5760000000000002E-3</v>
      </c>
    </row>
    <row r="61" spans="2:26" x14ac:dyDescent="0.3">
      <c r="B61" s="7">
        <f t="shared" si="2"/>
        <v>95</v>
      </c>
      <c r="C61" s="5">
        <f t="shared" si="0"/>
        <v>0</v>
      </c>
      <c r="D61" s="14">
        <f t="shared" si="4"/>
        <v>0.22365399999999999</v>
      </c>
      <c r="E61" s="13">
        <f t="shared" si="5"/>
        <v>8.8906408440466347E-3</v>
      </c>
      <c r="F61" s="12">
        <f>SUM($E$6:E61)</f>
        <v>10.152112757291693</v>
      </c>
      <c r="Y61" s="7">
        <v>56</v>
      </c>
      <c r="Z61" s="7">
        <v>7.0749999999999997E-3</v>
      </c>
    </row>
    <row r="62" spans="2:26" x14ac:dyDescent="0.3">
      <c r="B62" s="7">
        <f t="shared" si="2"/>
        <v>96</v>
      </c>
      <c r="C62" s="5">
        <f t="shared" si="0"/>
        <v>0</v>
      </c>
      <c r="D62" s="14">
        <f t="shared" si="4"/>
        <v>0.246035</v>
      </c>
      <c r="E62" s="13">
        <f t="shared" si="5"/>
        <v>6.7032320239816204E-3</v>
      </c>
      <c r="F62" s="12">
        <f>SUM($E$6:E62)</f>
        <v>10.158815989315675</v>
      </c>
      <c r="Y62" s="7">
        <v>57</v>
      </c>
      <c r="Z62" s="7">
        <v>7.5940000000000001E-3</v>
      </c>
    </row>
    <row r="63" spans="2:26" x14ac:dyDescent="0.3">
      <c r="B63" s="7">
        <f t="shared" si="2"/>
        <v>97</v>
      </c>
      <c r="C63" s="5">
        <f t="shared" si="0"/>
        <v>0</v>
      </c>
      <c r="D63" s="14">
        <f t="shared" si="4"/>
        <v>0.27035999999999999</v>
      </c>
      <c r="E63" s="13">
        <f t="shared" si="5"/>
        <v>4.8909462139779501E-3</v>
      </c>
      <c r="F63" s="12">
        <f>SUM($E$6:E63)</f>
        <v>10.163706935529653</v>
      </c>
      <c r="Y63" s="7">
        <v>58</v>
      </c>
      <c r="Z63" s="7">
        <v>8.1410000000000007E-3</v>
      </c>
    </row>
    <row r="64" spans="2:26" x14ac:dyDescent="0.3">
      <c r="B64" s="7">
        <f t="shared" si="2"/>
        <v>98</v>
      </c>
      <c r="C64" s="5">
        <f t="shared" si="0"/>
        <v>0</v>
      </c>
      <c r="D64" s="14">
        <f t="shared" si="4"/>
        <v>0.296705</v>
      </c>
      <c r="E64" s="13">
        <f t="shared" si="5"/>
        <v>3.4397780175596223E-3</v>
      </c>
      <c r="F64" s="12">
        <f>SUM($E$6:E64)</f>
        <v>10.167146713547213</v>
      </c>
      <c r="Y64" s="7">
        <v>59</v>
      </c>
      <c r="Z64" s="7">
        <v>8.7220000000000006E-3</v>
      </c>
    </row>
    <row r="65" spans="2:26" x14ac:dyDescent="0.3">
      <c r="B65" s="7">
        <f t="shared" si="2"/>
        <v>99</v>
      </c>
      <c r="C65" s="5">
        <f t="shared" si="0"/>
        <v>0</v>
      </c>
      <c r="D65" s="14">
        <f t="shared" si="4"/>
        <v>0.32512799999999997</v>
      </c>
      <c r="E65" s="13">
        <f t="shared" si="5"/>
        <v>2.3214098702664973E-3</v>
      </c>
      <c r="F65" s="12">
        <f>SUM($E$6:E65)</f>
        <v>10.169468123417479</v>
      </c>
      <c r="Y65" s="7">
        <v>60</v>
      </c>
      <c r="Z65" s="7">
        <v>9.3469999999999994E-3</v>
      </c>
    </row>
    <row r="66" spans="2:26" x14ac:dyDescent="0.3">
      <c r="B66" s="7">
        <f t="shared" si="2"/>
        <v>100</v>
      </c>
      <c r="C66" s="5">
        <f t="shared" si="0"/>
        <v>0</v>
      </c>
      <c r="D66" s="14">
        <f t="shared" si="4"/>
        <v>0.35566500000000001</v>
      </c>
      <c r="E66" s="13">
        <f t="shared" si="5"/>
        <v>1.4957656287581636E-3</v>
      </c>
      <c r="F66" s="12">
        <f>SUM($E$6:E66)</f>
        <v>10.170963889046238</v>
      </c>
      <c r="Y66" s="7">
        <v>61</v>
      </c>
      <c r="Z66" s="7">
        <v>1.0026999999999999E-2</v>
      </c>
    </row>
    <row r="67" spans="2:26" x14ac:dyDescent="0.3">
      <c r="B67" s="7">
        <f t="shared" si="2"/>
        <v>101</v>
      </c>
      <c r="C67" s="5">
        <f t="shared" si="0"/>
        <v>0</v>
      </c>
      <c r="D67" s="14">
        <f t="shared" si="4"/>
        <v>0.38832100000000003</v>
      </c>
      <c r="E67" s="13">
        <f t="shared" si="5"/>
        <v>9.1492842403316477E-4</v>
      </c>
      <c r="F67" s="12">
        <f>SUM($E$6:E67)</f>
        <v>10.171878817470271</v>
      </c>
      <c r="Y67" s="7">
        <v>62</v>
      </c>
      <c r="Z67" s="7">
        <v>1.0774000000000001E-2</v>
      </c>
    </row>
    <row r="68" spans="2:26" x14ac:dyDescent="0.3">
      <c r="B68" s="7">
        <f t="shared" si="2"/>
        <v>102</v>
      </c>
      <c r="C68" s="5">
        <f t="shared" si="0"/>
        <v>0</v>
      </c>
      <c r="D68" s="14">
        <f t="shared" si="4"/>
        <v>0.42307</v>
      </c>
      <c r="E68" s="13">
        <f t="shared" si="5"/>
        <v>5.2784965567745368E-4</v>
      </c>
      <c r="F68" s="12">
        <f>SUM($E$6:E68)</f>
        <v>10.172406667125948</v>
      </c>
      <c r="Y68" s="7">
        <v>63</v>
      </c>
      <c r="Z68" s="7">
        <v>1.1598000000000001E-2</v>
      </c>
    </row>
    <row r="69" spans="2:26" x14ac:dyDescent="0.3">
      <c r="B69" s="7">
        <f t="shared" si="2"/>
        <v>103</v>
      </c>
      <c r="C69" s="5">
        <f t="shared" si="0"/>
        <v>0</v>
      </c>
      <c r="D69" s="14">
        <f t="shared" si="4"/>
        <v>0.45985100000000001</v>
      </c>
      <c r="E69" s="13">
        <f t="shared" si="5"/>
        <v>2.8511746366452094E-4</v>
      </c>
      <c r="F69" s="12">
        <f>SUM($E$6:E69)</f>
        <v>10.172691784589613</v>
      </c>
      <c r="Y69" s="7">
        <v>64</v>
      </c>
      <c r="Z69" s="7">
        <v>1.2511E-2</v>
      </c>
    </row>
    <row r="70" spans="2:26" x14ac:dyDescent="0.3">
      <c r="B70" s="7">
        <f t="shared" si="2"/>
        <v>104</v>
      </c>
      <c r="C70" s="5">
        <f t="shared" si="0"/>
        <v>0</v>
      </c>
      <c r="D70" s="14">
        <f t="shared" si="4"/>
        <v>0.49856699999999998</v>
      </c>
      <c r="E70" s="13">
        <f t="shared" si="5"/>
        <v>1.4296730515769173E-4</v>
      </c>
      <c r="F70" s="12">
        <f>SUM($E$6:E70)</f>
        <v>10.17283475189477</v>
      </c>
      <c r="Y70" s="7">
        <v>65</v>
      </c>
      <c r="Z70" s="7">
        <v>1.3526E-2</v>
      </c>
    </row>
    <row r="71" spans="2:26" x14ac:dyDescent="0.3">
      <c r="B71" s="7">
        <f t="shared" si="2"/>
        <v>105</v>
      </c>
      <c r="C71" s="5">
        <f t="shared" ref="C71:C101" si="6">IF(B71&lt;$D$2,+$D$3,0)</f>
        <v>0</v>
      </c>
      <c r="D71" s="14">
        <f t="shared" si="4"/>
        <v>0.53908599999999995</v>
      </c>
      <c r="E71" s="13">
        <f t="shared" si="5"/>
        <v>6.5895632489452338E-5</v>
      </c>
      <c r="F71" s="12">
        <f>SUM($E$6:E71)</f>
        <v>10.172900647527261</v>
      </c>
      <c r="Y71" s="7">
        <v>66</v>
      </c>
      <c r="Z71" s="7">
        <v>1.4654E-2</v>
      </c>
    </row>
    <row r="72" spans="2:26" x14ac:dyDescent="0.3">
      <c r="B72" s="7">
        <f t="shared" ref="B72:B101" si="7">+B71+1</f>
        <v>106</v>
      </c>
      <c r="C72" s="5">
        <f t="shared" si="6"/>
        <v>0</v>
      </c>
      <c r="D72" s="14">
        <f t="shared" si="4"/>
        <v>0.58123999999999998</v>
      </c>
      <c r="E72" s="13">
        <f t="shared" si="5"/>
        <v>2.7594455061283062E-5</v>
      </c>
      <c r="F72" s="12">
        <f>SUM($E$6:E72)</f>
        <v>10.172928241982321</v>
      </c>
      <c r="Y72" s="7">
        <v>67</v>
      </c>
      <c r="Z72" s="7">
        <v>1.5909E-2</v>
      </c>
    </row>
    <row r="73" spans="2:26" x14ac:dyDescent="0.3">
      <c r="B73" s="7">
        <f t="shared" si="7"/>
        <v>107</v>
      </c>
      <c r="C73" s="5">
        <f t="shared" si="6"/>
        <v>0</v>
      </c>
      <c r="D73" s="14">
        <f t="shared" si="4"/>
        <v>0.62483699999999998</v>
      </c>
      <c r="E73" s="13">
        <f t="shared" si="5"/>
        <v>1.0352418544156138E-5</v>
      </c>
      <c r="F73" s="12">
        <f>SUM($E$6:E73)</f>
        <v>10.172938594400865</v>
      </c>
      <c r="Y73" s="7">
        <v>68</v>
      </c>
      <c r="Z73" s="7">
        <v>1.7302000000000001E-2</v>
      </c>
    </row>
    <row r="74" spans="2:26" x14ac:dyDescent="0.3">
      <c r="B74" s="7">
        <f t="shared" si="7"/>
        <v>108</v>
      </c>
      <c r="C74" s="5">
        <f t="shared" si="6"/>
        <v>0</v>
      </c>
      <c r="D74" s="14">
        <f t="shared" si="4"/>
        <v>0.66966099999999995</v>
      </c>
      <c r="E74" s="13">
        <f t="shared" si="5"/>
        <v>3.4198075894579947E-6</v>
      </c>
      <c r="F74" s="12">
        <f>SUM($E$6:E74)</f>
        <v>10.172942014208454</v>
      </c>
      <c r="Y74" s="7">
        <v>69</v>
      </c>
      <c r="Z74" s="7">
        <v>1.8849000000000001E-2</v>
      </c>
    </row>
    <row r="75" spans="2:26" x14ac:dyDescent="0.3">
      <c r="B75" s="7">
        <f t="shared" si="7"/>
        <v>109</v>
      </c>
      <c r="C75" s="5">
        <f t="shared" si="6"/>
        <v>0</v>
      </c>
      <c r="D75" s="14">
        <f t="shared" si="4"/>
        <v>0.71548599999999996</v>
      </c>
      <c r="E75" s="13">
        <f t="shared" si="5"/>
        <v>9.7298313650705199E-7</v>
      </c>
      <c r="F75" s="12">
        <f>SUM($E$6:E75)</f>
        <v>10.17294298719159</v>
      </c>
      <c r="Y75" s="7">
        <v>70</v>
      </c>
      <c r="Z75" s="7">
        <v>2.0563999999999999E-2</v>
      </c>
    </row>
    <row r="76" spans="2:26" x14ac:dyDescent="0.3">
      <c r="B76" s="7">
        <f t="shared" si="7"/>
        <v>110</v>
      </c>
      <c r="C76" s="5">
        <f t="shared" si="6"/>
        <v>0</v>
      </c>
      <c r="D76" s="14">
        <f t="shared" si="4"/>
        <v>0.76208500000000001</v>
      </c>
      <c r="E76" s="13">
        <f t="shared" si="5"/>
        <v>2.3148728292207525E-7</v>
      </c>
      <c r="F76" s="12">
        <f>SUM($E$6:E76)</f>
        <v>10.172943218678872</v>
      </c>
      <c r="Y76" s="7">
        <v>71</v>
      </c>
      <c r="Z76" s="7">
        <v>2.2464000000000001E-2</v>
      </c>
    </row>
    <row r="77" spans="2:26" x14ac:dyDescent="0.3">
      <c r="B77" s="7">
        <f t="shared" si="7"/>
        <v>111</v>
      </c>
      <c r="C77" s="5">
        <f t="shared" si="6"/>
        <v>0</v>
      </c>
      <c r="D77" s="14">
        <f t="shared" si="4"/>
        <v>0.80923999999999996</v>
      </c>
      <c r="E77" s="13">
        <f t="shared" si="5"/>
        <v>4.4158514090215086E-8</v>
      </c>
      <c r="F77" s="12">
        <f>SUM($E$6:E77)</f>
        <v>10.172943262837386</v>
      </c>
      <c r="Y77" s="7">
        <v>72</v>
      </c>
      <c r="Z77" s="7">
        <v>2.4566999999999999E-2</v>
      </c>
    </row>
    <row r="78" spans="2:26" x14ac:dyDescent="0.3">
      <c r="B78" s="7">
        <f t="shared" si="7"/>
        <v>112</v>
      </c>
      <c r="C78" s="5">
        <f t="shared" si="6"/>
        <v>0</v>
      </c>
      <c r="D78" s="14">
        <f t="shared" si="4"/>
        <v>0.85675500000000004</v>
      </c>
      <c r="E78" s="13">
        <f t="shared" si="5"/>
        <v>6.3254863508528579E-9</v>
      </c>
      <c r="F78" s="12">
        <f>SUM($E$6:E78)</f>
        <v>10.172943269162872</v>
      </c>
      <c r="Y78" s="7">
        <v>73</v>
      </c>
      <c r="Z78" s="7">
        <v>2.6894999999999999E-2</v>
      </c>
    </row>
    <row r="79" spans="2:26" x14ac:dyDescent="0.3">
      <c r="B79" s="7">
        <f t="shared" si="7"/>
        <v>113</v>
      </c>
      <c r="C79" s="5">
        <f t="shared" si="6"/>
        <v>0</v>
      </c>
      <c r="D79" s="14">
        <f t="shared" si="4"/>
        <v>0.90446300000000002</v>
      </c>
      <c r="E79" s="13">
        <f t="shared" si="5"/>
        <v>6.0431798950142937E-10</v>
      </c>
      <c r="F79" s="12">
        <f>SUM($E$6:E79)</f>
        <v>10.17294326976719</v>
      </c>
      <c r="Y79" s="7">
        <v>74</v>
      </c>
      <c r="Z79" s="7">
        <v>2.9468999999999999E-2</v>
      </c>
    </row>
    <row r="80" spans="2:26" x14ac:dyDescent="0.3">
      <c r="B80" s="7">
        <f t="shared" si="7"/>
        <v>114</v>
      </c>
      <c r="C80" s="5">
        <f t="shared" si="6"/>
        <v>0</v>
      </c>
      <c r="D80" s="14">
        <f t="shared" si="4"/>
        <v>0.95223800000000003</v>
      </c>
      <c r="E80" s="13">
        <f t="shared" si="5"/>
        <v>2.8863435814567252E-11</v>
      </c>
      <c r="F80" s="12">
        <f>SUM($E$6:E80)</f>
        <v>10.172943269796054</v>
      </c>
      <c r="Y80" s="7">
        <v>75</v>
      </c>
      <c r="Z80" s="7">
        <v>3.2315999999999998E-2</v>
      </c>
    </row>
    <row r="81" spans="2:26" x14ac:dyDescent="0.3">
      <c r="B81" s="7">
        <f t="shared" si="7"/>
        <v>115</v>
      </c>
      <c r="C81" s="5">
        <f t="shared" si="6"/>
        <v>0</v>
      </c>
      <c r="D81" s="14">
        <f t="shared" si="4"/>
        <v>1</v>
      </c>
      <c r="E81" s="13">
        <f t="shared" si="5"/>
        <v>0</v>
      </c>
      <c r="F81" s="12">
        <f>SUM($E$6:E81)</f>
        <v>10.172943269796054</v>
      </c>
      <c r="Y81" s="7">
        <v>76</v>
      </c>
      <c r="Z81" s="7">
        <v>3.5465000000000003E-2</v>
      </c>
    </row>
    <row r="82" spans="2:26" x14ac:dyDescent="0.3">
      <c r="B82" s="7">
        <f t="shared" si="7"/>
        <v>116</v>
      </c>
      <c r="C82" s="5">
        <f t="shared" si="6"/>
        <v>0</v>
      </c>
      <c r="D82" s="14" t="e">
        <f t="shared" si="4"/>
        <v>#N/A</v>
      </c>
      <c r="E82" s="13" t="e">
        <f t="shared" si="5"/>
        <v>#N/A</v>
      </c>
      <c r="F82" s="12" t="e">
        <f>SUM($E$6:E82)</f>
        <v>#N/A</v>
      </c>
      <c r="Y82" s="7">
        <v>77</v>
      </c>
      <c r="Z82" s="7">
        <v>3.8948000000000003E-2</v>
      </c>
    </row>
    <row r="83" spans="2:26" x14ac:dyDescent="0.3">
      <c r="B83" s="7">
        <f t="shared" si="7"/>
        <v>117</v>
      </c>
      <c r="C83" s="5">
        <f t="shared" si="6"/>
        <v>0</v>
      </c>
      <c r="D83" s="14" t="e">
        <f t="shared" si="4"/>
        <v>#N/A</v>
      </c>
      <c r="E83" s="13" t="e">
        <f t="shared" si="5"/>
        <v>#N/A</v>
      </c>
      <c r="F83" s="12" t="e">
        <f>SUM($E$6:E83)</f>
        <v>#N/A</v>
      </c>
      <c r="Y83" s="7">
        <v>78</v>
      </c>
      <c r="Z83" s="7">
        <v>4.2799999999999998E-2</v>
      </c>
    </row>
    <row r="84" spans="2:26" x14ac:dyDescent="0.3">
      <c r="B84" s="7">
        <f t="shared" si="7"/>
        <v>118</v>
      </c>
      <c r="C84" s="5">
        <f t="shared" si="6"/>
        <v>0</v>
      </c>
      <c r="D84" s="14" t="e">
        <f t="shared" si="4"/>
        <v>#N/A</v>
      </c>
      <c r="E84" s="13" t="e">
        <f t="shared" si="5"/>
        <v>#N/A</v>
      </c>
      <c r="F84" s="12" t="e">
        <f>SUM($E$6:E84)</f>
        <v>#N/A</v>
      </c>
      <c r="Y84" s="7">
        <v>79</v>
      </c>
      <c r="Z84" s="7">
        <v>4.7062E-2</v>
      </c>
    </row>
    <row r="85" spans="2:26" x14ac:dyDescent="0.3">
      <c r="B85" s="7">
        <f t="shared" si="7"/>
        <v>119</v>
      </c>
      <c r="C85" s="5">
        <f t="shared" si="6"/>
        <v>0</v>
      </c>
      <c r="D85" s="14" t="e">
        <f t="shared" si="4"/>
        <v>#N/A</v>
      </c>
      <c r="E85" s="13" t="e">
        <f t="shared" si="5"/>
        <v>#N/A</v>
      </c>
      <c r="F85" s="12" t="e">
        <f>SUM($E$6:E85)</f>
        <v>#N/A</v>
      </c>
      <c r="Y85" s="7">
        <v>80</v>
      </c>
      <c r="Z85" s="7">
        <v>5.1776999999999997E-2</v>
      </c>
    </row>
    <row r="86" spans="2:26" x14ac:dyDescent="0.3">
      <c r="B86" s="7">
        <f t="shared" si="7"/>
        <v>120</v>
      </c>
      <c r="C86" s="5">
        <f t="shared" si="6"/>
        <v>0</v>
      </c>
      <c r="D86" s="14" t="e">
        <f t="shared" si="4"/>
        <v>#N/A</v>
      </c>
      <c r="E86" s="13" t="e">
        <f t="shared" si="5"/>
        <v>#N/A</v>
      </c>
      <c r="F86" s="12" t="e">
        <f>SUM($E$6:E86)</f>
        <v>#N/A</v>
      </c>
      <c r="Y86" s="7">
        <v>81</v>
      </c>
      <c r="Z86" s="7">
        <v>5.6994999999999997E-2</v>
      </c>
    </row>
    <row r="87" spans="2:26" x14ac:dyDescent="0.3">
      <c r="B87" s="7">
        <f t="shared" si="7"/>
        <v>121</v>
      </c>
      <c r="C87" s="5">
        <f t="shared" si="6"/>
        <v>0</v>
      </c>
      <c r="D87" s="14" t="e">
        <f t="shared" ref="D87:D101" si="8">VLOOKUP(B87,$Y$5:$Z$120,2,0)</f>
        <v>#N/A</v>
      </c>
      <c r="E87" s="13" t="e">
        <f t="shared" ref="E87:E101" si="9">+E86*(1-C87-D87)</f>
        <v>#N/A</v>
      </c>
      <c r="F87" s="12" t="e">
        <f>SUM($E$6:E87)</f>
        <v>#N/A</v>
      </c>
      <c r="Y87" s="7">
        <v>82</v>
      </c>
      <c r="Z87" s="7">
        <v>6.2770000000000006E-2</v>
      </c>
    </row>
    <row r="88" spans="2:26" x14ac:dyDescent="0.3">
      <c r="B88" s="7">
        <f t="shared" si="7"/>
        <v>122</v>
      </c>
      <c r="C88" s="5">
        <f t="shared" si="6"/>
        <v>0</v>
      </c>
      <c r="D88" s="14" t="e">
        <f t="shared" si="8"/>
        <v>#N/A</v>
      </c>
      <c r="E88" s="13" t="e">
        <f t="shared" si="9"/>
        <v>#N/A</v>
      </c>
      <c r="F88" s="12" t="e">
        <f>SUM($E$6:E88)</f>
        <v>#N/A</v>
      </c>
      <c r="Y88" s="7">
        <v>83</v>
      </c>
      <c r="Z88" s="7">
        <v>6.9161E-2</v>
      </c>
    </row>
    <row r="89" spans="2:26" x14ac:dyDescent="0.3">
      <c r="B89" s="7">
        <f t="shared" si="7"/>
        <v>123</v>
      </c>
      <c r="C89" s="5">
        <f t="shared" si="6"/>
        <v>0</v>
      </c>
      <c r="D89" s="14" t="e">
        <f t="shared" si="8"/>
        <v>#N/A</v>
      </c>
      <c r="E89" s="13" t="e">
        <f t="shared" si="9"/>
        <v>#N/A</v>
      </c>
      <c r="F89" s="12" t="e">
        <f>SUM($E$6:E89)</f>
        <v>#N/A</v>
      </c>
      <c r="Y89" s="7">
        <v>84</v>
      </c>
      <c r="Z89" s="7">
        <v>7.6232999999999995E-2</v>
      </c>
    </row>
    <row r="90" spans="2:26" x14ac:dyDescent="0.3">
      <c r="B90" s="7">
        <f t="shared" si="7"/>
        <v>124</v>
      </c>
      <c r="C90" s="5">
        <f t="shared" si="6"/>
        <v>0</v>
      </c>
      <c r="D90" s="14" t="e">
        <f t="shared" si="8"/>
        <v>#N/A</v>
      </c>
      <c r="E90" s="13" t="e">
        <f t="shared" si="9"/>
        <v>#N/A</v>
      </c>
      <c r="F90" s="12" t="e">
        <f>SUM($E$6:E90)</f>
        <v>#N/A</v>
      </c>
      <c r="Y90" s="7">
        <v>85</v>
      </c>
      <c r="Z90" s="7">
        <v>8.4058999999999995E-2</v>
      </c>
    </row>
    <row r="91" spans="2:26" x14ac:dyDescent="0.3">
      <c r="B91" s="7">
        <f t="shared" si="7"/>
        <v>125</v>
      </c>
      <c r="C91" s="5">
        <f t="shared" si="6"/>
        <v>0</v>
      </c>
      <c r="D91" s="14" t="e">
        <f t="shared" si="8"/>
        <v>#N/A</v>
      </c>
      <c r="E91" s="13" t="e">
        <f t="shared" si="9"/>
        <v>#N/A</v>
      </c>
      <c r="F91" s="12" t="e">
        <f>SUM($E$6:E91)</f>
        <v>#N/A</v>
      </c>
      <c r="Y91" s="7">
        <v>86</v>
      </c>
      <c r="Z91" s="7">
        <v>9.2715000000000006E-2</v>
      </c>
    </row>
    <row r="92" spans="2:26" x14ac:dyDescent="0.3">
      <c r="B92" s="7">
        <f t="shared" si="7"/>
        <v>126</v>
      </c>
      <c r="C92" s="5">
        <f t="shared" si="6"/>
        <v>0</v>
      </c>
      <c r="D92" s="14" t="e">
        <f t="shared" si="8"/>
        <v>#N/A</v>
      </c>
      <c r="E92" s="13" t="e">
        <f t="shared" si="9"/>
        <v>#N/A</v>
      </c>
      <c r="F92" s="12" t="e">
        <f>SUM($E$6:E92)</f>
        <v>#N/A</v>
      </c>
      <c r="Y92" s="7">
        <v>87</v>
      </c>
      <c r="Z92" s="7">
        <v>0.102285</v>
      </c>
    </row>
    <row r="93" spans="2:26" x14ac:dyDescent="0.3">
      <c r="B93" s="7">
        <f t="shared" si="7"/>
        <v>127</v>
      </c>
      <c r="C93" s="5">
        <f t="shared" si="6"/>
        <v>0</v>
      </c>
      <c r="D93" s="14" t="e">
        <f t="shared" si="8"/>
        <v>#N/A</v>
      </c>
      <c r="E93" s="13" t="e">
        <f t="shared" si="9"/>
        <v>#N/A</v>
      </c>
      <c r="F93" s="12" t="e">
        <f>SUM($E$6:E93)</f>
        <v>#N/A</v>
      </c>
      <c r="Y93" s="7">
        <v>88</v>
      </c>
      <c r="Z93" s="7">
        <v>0.11286</v>
      </c>
    </row>
    <row r="94" spans="2:26" x14ac:dyDescent="0.3">
      <c r="B94" s="7">
        <f t="shared" si="7"/>
        <v>128</v>
      </c>
      <c r="C94" s="5">
        <f t="shared" si="6"/>
        <v>0</v>
      </c>
      <c r="D94" s="14" t="e">
        <f t="shared" si="8"/>
        <v>#N/A</v>
      </c>
      <c r="E94" s="13" t="e">
        <f t="shared" si="9"/>
        <v>#N/A</v>
      </c>
      <c r="F94" s="12" t="e">
        <f>SUM($E$6:E94)</f>
        <v>#N/A</v>
      </c>
      <c r="Y94" s="7">
        <v>89</v>
      </c>
      <c r="Z94" s="7">
        <v>0.12453599999999999</v>
      </c>
    </row>
    <row r="95" spans="2:26" x14ac:dyDescent="0.3">
      <c r="B95" s="7">
        <f t="shared" si="7"/>
        <v>129</v>
      </c>
      <c r="C95" s="5">
        <f t="shared" si="6"/>
        <v>0</v>
      </c>
      <c r="D95" s="14" t="e">
        <f t="shared" si="8"/>
        <v>#N/A</v>
      </c>
      <c r="E95" s="13" t="e">
        <f t="shared" si="9"/>
        <v>#N/A</v>
      </c>
      <c r="F95" s="12" t="e">
        <f>SUM($E$6:E95)</f>
        <v>#N/A</v>
      </c>
      <c r="Y95" s="7">
        <v>90</v>
      </c>
      <c r="Z95" s="7">
        <v>0.13741500000000001</v>
      </c>
    </row>
    <row r="96" spans="2:26" x14ac:dyDescent="0.3">
      <c r="B96" s="7">
        <f t="shared" si="7"/>
        <v>130</v>
      </c>
      <c r="C96" s="5">
        <f t="shared" si="6"/>
        <v>0</v>
      </c>
      <c r="D96" s="14" t="e">
        <f t="shared" si="8"/>
        <v>#N/A</v>
      </c>
      <c r="E96" s="13" t="e">
        <f t="shared" si="9"/>
        <v>#N/A</v>
      </c>
      <c r="F96" s="12" t="e">
        <f>SUM($E$6:E96)</f>
        <v>#N/A</v>
      </c>
      <c r="Y96" s="7">
        <v>91</v>
      </c>
      <c r="Z96" s="7">
        <v>0.15160299999999999</v>
      </c>
    </row>
    <row r="97" spans="2:26" x14ac:dyDescent="0.3">
      <c r="B97" s="7">
        <f t="shared" si="7"/>
        <v>131</v>
      </c>
      <c r="C97" s="5">
        <f t="shared" si="6"/>
        <v>0</v>
      </c>
      <c r="D97" s="14" t="e">
        <f t="shared" si="8"/>
        <v>#N/A</v>
      </c>
      <c r="E97" s="13" t="e">
        <f t="shared" si="9"/>
        <v>#N/A</v>
      </c>
      <c r="F97" s="12" t="e">
        <f>SUM($E$6:E97)</f>
        <v>#N/A</v>
      </c>
      <c r="Y97" s="7">
        <v>92</v>
      </c>
      <c r="Z97" s="7">
        <v>0.167209</v>
      </c>
    </row>
    <row r="98" spans="2:26" x14ac:dyDescent="0.3">
      <c r="B98" s="7">
        <f t="shared" si="7"/>
        <v>132</v>
      </c>
      <c r="C98" s="5">
        <f t="shared" si="6"/>
        <v>0</v>
      </c>
      <c r="D98" s="14" t="e">
        <f t="shared" si="8"/>
        <v>#N/A</v>
      </c>
      <c r="E98" s="13" t="e">
        <f t="shared" si="9"/>
        <v>#N/A</v>
      </c>
      <c r="F98" s="12" t="e">
        <f>SUM($E$6:E98)</f>
        <v>#N/A</v>
      </c>
      <c r="Y98" s="7">
        <v>93</v>
      </c>
      <c r="Z98" s="7">
        <v>0.18434600000000001</v>
      </c>
    </row>
    <row r="99" spans="2:26" x14ac:dyDescent="0.3">
      <c r="B99" s="7">
        <f t="shared" si="7"/>
        <v>133</v>
      </c>
      <c r="C99" s="5">
        <f t="shared" si="6"/>
        <v>0</v>
      </c>
      <c r="D99" s="14" t="e">
        <f t="shared" si="8"/>
        <v>#N/A</v>
      </c>
      <c r="E99" s="13" t="e">
        <f t="shared" si="9"/>
        <v>#N/A</v>
      </c>
      <c r="F99" s="12" t="e">
        <f>SUM($E$6:E99)</f>
        <v>#N/A</v>
      </c>
      <c r="Y99" s="7">
        <v>94</v>
      </c>
      <c r="Z99" s="7">
        <v>0.203125</v>
      </c>
    </row>
    <row r="100" spans="2:26" x14ac:dyDescent="0.3">
      <c r="B100" s="7">
        <f t="shared" si="7"/>
        <v>134</v>
      </c>
      <c r="C100" s="5">
        <f t="shared" si="6"/>
        <v>0</v>
      </c>
      <c r="D100" s="14" t="e">
        <f t="shared" si="8"/>
        <v>#N/A</v>
      </c>
      <c r="E100" s="13" t="e">
        <f t="shared" si="9"/>
        <v>#N/A</v>
      </c>
      <c r="F100" s="12" t="e">
        <f>SUM($E$6:E100)</f>
        <v>#N/A</v>
      </c>
      <c r="Y100" s="7">
        <v>95</v>
      </c>
      <c r="Z100" s="7">
        <v>0.22365399999999999</v>
      </c>
    </row>
    <row r="101" spans="2:26" x14ac:dyDescent="0.3">
      <c r="B101" s="7">
        <f t="shared" si="7"/>
        <v>135</v>
      </c>
      <c r="C101" s="5">
        <f t="shared" si="6"/>
        <v>0</v>
      </c>
      <c r="D101" s="14" t="e">
        <f t="shared" si="8"/>
        <v>#N/A</v>
      </c>
      <c r="E101" s="13" t="e">
        <f t="shared" si="9"/>
        <v>#N/A</v>
      </c>
      <c r="F101" s="12" t="e">
        <f>SUM($E$6:E101)</f>
        <v>#N/A</v>
      </c>
      <c r="Y101" s="7">
        <v>96</v>
      </c>
      <c r="Z101" s="7">
        <v>0.246035</v>
      </c>
    </row>
    <row r="102" spans="2:26" x14ac:dyDescent="0.3">
      <c r="E102" s="13"/>
      <c r="Y102" s="7">
        <v>97</v>
      </c>
      <c r="Z102" s="7">
        <v>0.27035999999999999</v>
      </c>
    </row>
    <row r="103" spans="2:26" x14ac:dyDescent="0.3">
      <c r="E103" s="13"/>
      <c r="Y103" s="7">
        <v>98</v>
      </c>
      <c r="Z103" s="7">
        <v>0.296705</v>
      </c>
    </row>
    <row r="104" spans="2:26" x14ac:dyDescent="0.3">
      <c r="Y104" s="7">
        <v>99</v>
      </c>
      <c r="Z104" s="7">
        <v>0.32512799999999997</v>
      </c>
    </row>
    <row r="105" spans="2:26" x14ac:dyDescent="0.3">
      <c r="Y105" s="7">
        <v>100</v>
      </c>
      <c r="Z105" s="7">
        <v>0.35566500000000001</v>
      </c>
    </row>
    <row r="106" spans="2:26" x14ac:dyDescent="0.3">
      <c r="Y106" s="7">
        <v>101</v>
      </c>
      <c r="Z106" s="7">
        <v>0.38832100000000003</v>
      </c>
    </row>
    <row r="107" spans="2:26" x14ac:dyDescent="0.3">
      <c r="Y107" s="7">
        <v>102</v>
      </c>
      <c r="Z107" s="7">
        <v>0.42307</v>
      </c>
    </row>
    <row r="108" spans="2:26" x14ac:dyDescent="0.3">
      <c r="Y108" s="7">
        <v>103</v>
      </c>
      <c r="Z108" s="7">
        <v>0.45985100000000001</v>
      </c>
    </row>
    <row r="109" spans="2:26" x14ac:dyDescent="0.3">
      <c r="Y109" s="7">
        <v>104</v>
      </c>
      <c r="Z109" s="7">
        <v>0.49856699999999998</v>
      </c>
    </row>
    <row r="110" spans="2:26" x14ac:dyDescent="0.3">
      <c r="Y110" s="7">
        <v>105</v>
      </c>
      <c r="Z110" s="7">
        <v>0.53908599999999995</v>
      </c>
    </row>
    <row r="111" spans="2:26" x14ac:dyDescent="0.3">
      <c r="Y111" s="7">
        <v>106</v>
      </c>
      <c r="Z111" s="7">
        <v>0.58123999999999998</v>
      </c>
    </row>
    <row r="112" spans="2:26" x14ac:dyDescent="0.3">
      <c r="Y112" s="7">
        <v>107</v>
      </c>
      <c r="Z112" s="7">
        <v>0.62483699999999998</v>
      </c>
    </row>
    <row r="113" spans="25:26" x14ac:dyDescent="0.3">
      <c r="Y113" s="7">
        <v>108</v>
      </c>
      <c r="Z113" s="7">
        <v>0.66966099999999995</v>
      </c>
    </row>
    <row r="114" spans="25:26" x14ac:dyDescent="0.3">
      <c r="Y114" s="7">
        <v>109</v>
      </c>
      <c r="Z114" s="7">
        <v>0.71548599999999996</v>
      </c>
    </row>
    <row r="115" spans="25:26" x14ac:dyDescent="0.3">
      <c r="Y115" s="7">
        <v>110</v>
      </c>
      <c r="Z115" s="7">
        <v>0.76208500000000001</v>
      </c>
    </row>
    <row r="116" spans="25:26" x14ac:dyDescent="0.3">
      <c r="Y116" s="7">
        <v>111</v>
      </c>
      <c r="Z116" s="7">
        <v>0.80923999999999996</v>
      </c>
    </row>
    <row r="117" spans="25:26" x14ac:dyDescent="0.3">
      <c r="Y117" s="7">
        <v>112</v>
      </c>
      <c r="Z117" s="7">
        <v>0.85675500000000004</v>
      </c>
    </row>
    <row r="118" spans="25:26" x14ac:dyDescent="0.3">
      <c r="Y118" s="7">
        <v>113</v>
      </c>
      <c r="Z118" s="7">
        <v>0.90446300000000002</v>
      </c>
    </row>
    <row r="119" spans="25:26" x14ac:dyDescent="0.3">
      <c r="Y119" s="7">
        <v>114</v>
      </c>
      <c r="Z119" s="7">
        <v>0.95223800000000003</v>
      </c>
    </row>
    <row r="120" spans="25:26" x14ac:dyDescent="0.3">
      <c r="Y120" s="7">
        <v>115</v>
      </c>
      <c r="Z120" s="7">
        <v>1</v>
      </c>
    </row>
  </sheetData>
  <sheetProtection algorithmName="SHA-512" hashValue="7rTu/gVVH8VH86IQwmv4d+qqEIOdLPDO4aFFRsi1FGAgjqTWjVtsDxHtxTBUlJnMoOay6RdqX+DBSNdAIzz1hg==" saltValue="JMkr1lBX41JvM3sxlgX7wg==" spinCount="100000" sheet="1" objects="1" scenarios="1" formatCells="0" selectLockedCells="1"/>
  <mergeCells count="3">
    <mergeCell ref="I2:O3"/>
    <mergeCell ref="I1:O1"/>
    <mergeCell ref="I6:O7"/>
  </mergeCells>
  <hyperlinks>
    <hyperlink ref="I11" r:id="rId1" xr:uid="{568EB26D-E1A3-4DBD-ACF4-D011FAA99B2F}"/>
  </hyperlinks>
  <pageMargins left="0.7" right="0.7" top="0.75" bottom="0.75" header="0.3" footer="0.3"/>
  <pageSetup paperSize="9" orientation="portrait" r:id="rId2"/>
  <ignoredErrors>
    <ignoredError sqref="C6:C10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DA0DB-84CE-421A-B4A1-90FA62E1F5DF}">
  <dimension ref="A1:I17"/>
  <sheetViews>
    <sheetView zoomScale="115" zoomScaleNormal="115" workbookViewId="0">
      <selection activeCell="B13" sqref="B13"/>
    </sheetView>
  </sheetViews>
  <sheetFormatPr defaultRowHeight="14.4" x14ac:dyDescent="0.3"/>
  <cols>
    <col min="1" max="1" width="10.5546875" bestFit="1" customWidth="1"/>
    <col min="2" max="9" width="12.33203125" customWidth="1"/>
  </cols>
  <sheetData>
    <row r="1" spans="1:9" x14ac:dyDescent="0.3">
      <c r="A1" t="s">
        <v>31</v>
      </c>
    </row>
    <row r="2" spans="1:9" ht="15" thickBot="1" x14ac:dyDescent="0.35"/>
    <row r="3" spans="1:9" ht="18" x14ac:dyDescent="0.3">
      <c r="A3" s="23" t="s">
        <v>29</v>
      </c>
      <c r="B3" s="24"/>
      <c r="C3" s="24"/>
      <c r="D3" s="24"/>
      <c r="E3" s="24"/>
      <c r="F3" s="24"/>
      <c r="G3" s="24"/>
      <c r="H3" s="24"/>
      <c r="I3" s="25"/>
    </row>
    <row r="4" spans="1:9" ht="27.6" x14ac:dyDescent="0.3">
      <c r="A4" s="26" t="s">
        <v>20</v>
      </c>
      <c r="B4" s="26" t="s">
        <v>21</v>
      </c>
      <c r="C4" s="26" t="s">
        <v>22</v>
      </c>
      <c r="D4" s="26" t="s">
        <v>23</v>
      </c>
      <c r="E4" s="26" t="s">
        <v>24</v>
      </c>
      <c r="F4" s="27" t="s">
        <v>21</v>
      </c>
      <c r="G4" s="27" t="s">
        <v>22</v>
      </c>
      <c r="H4" s="27" t="s">
        <v>23</v>
      </c>
      <c r="I4" s="27" t="s">
        <v>24</v>
      </c>
    </row>
    <row r="5" spans="1:9" x14ac:dyDescent="0.3">
      <c r="A5" s="28" t="s">
        <v>25</v>
      </c>
      <c r="B5" s="29">
        <v>9500</v>
      </c>
      <c r="C5" s="29">
        <v>3500</v>
      </c>
      <c r="D5" s="29">
        <v>1200</v>
      </c>
      <c r="E5" s="29">
        <v>14200</v>
      </c>
      <c r="F5" s="30"/>
      <c r="G5" s="31"/>
      <c r="H5" s="31"/>
      <c r="I5" s="32"/>
    </row>
    <row r="6" spans="1:9" x14ac:dyDescent="0.3">
      <c r="A6" s="28" t="s">
        <v>26</v>
      </c>
      <c r="B6" s="29">
        <v>6000</v>
      </c>
      <c r="C6" s="29">
        <v>1100</v>
      </c>
      <c r="D6" s="29">
        <v>150</v>
      </c>
      <c r="E6" s="29">
        <v>7250</v>
      </c>
      <c r="F6" s="33">
        <f>+B6/B8</f>
        <v>0.38709677419354838</v>
      </c>
      <c r="G6" s="33">
        <f t="shared" ref="G6:I6" si="0">+C6/C8</f>
        <v>0.2391304347826087</v>
      </c>
      <c r="H6" s="33">
        <f t="shared" si="0"/>
        <v>0.1111111111111111</v>
      </c>
      <c r="I6" s="33">
        <f t="shared" si="0"/>
        <v>0.33799533799533799</v>
      </c>
    </row>
    <row r="7" spans="1:9" x14ac:dyDescent="0.3">
      <c r="A7" s="28" t="s">
        <v>27</v>
      </c>
      <c r="B7" s="29">
        <v>0</v>
      </c>
      <c r="C7" s="29">
        <v>0</v>
      </c>
      <c r="D7" s="29">
        <v>0</v>
      </c>
      <c r="E7" s="29">
        <v>0</v>
      </c>
      <c r="F7" s="34"/>
      <c r="G7" s="35"/>
      <c r="H7" s="35"/>
      <c r="I7" s="36"/>
    </row>
    <row r="8" spans="1:9" x14ac:dyDescent="0.3">
      <c r="A8" s="28" t="s">
        <v>24</v>
      </c>
      <c r="B8" s="29">
        <v>15500</v>
      </c>
      <c r="C8" s="29">
        <v>4600</v>
      </c>
      <c r="D8" s="29">
        <v>1350</v>
      </c>
      <c r="E8" s="29">
        <v>21450</v>
      </c>
      <c r="F8" s="37"/>
      <c r="G8" s="38"/>
      <c r="H8" s="38"/>
      <c r="I8" s="39"/>
    </row>
    <row r="9" spans="1:9" x14ac:dyDescent="0.3">
      <c r="A9" s="40"/>
      <c r="B9" s="41"/>
      <c r="C9" s="41"/>
      <c r="D9" s="41"/>
      <c r="E9" s="41"/>
      <c r="F9" s="42"/>
      <c r="G9" s="43"/>
      <c r="H9" s="43"/>
      <c r="I9" s="44"/>
    </row>
    <row r="10" spans="1:9" ht="27.6" x14ac:dyDescent="0.3">
      <c r="A10" s="26" t="s">
        <v>28</v>
      </c>
      <c r="B10" s="26" t="s">
        <v>21</v>
      </c>
      <c r="C10" s="26" t="s">
        <v>22</v>
      </c>
      <c r="D10" s="26" t="s">
        <v>23</v>
      </c>
      <c r="E10" s="26" t="s">
        <v>24</v>
      </c>
      <c r="F10" s="45"/>
      <c r="G10" s="46"/>
      <c r="H10" s="46"/>
      <c r="I10" s="47"/>
    </row>
    <row r="11" spans="1:9" x14ac:dyDescent="0.3">
      <c r="A11" s="48" t="s">
        <v>25</v>
      </c>
      <c r="B11" s="49">
        <v>8000</v>
      </c>
      <c r="C11" s="49">
        <v>3000</v>
      </c>
      <c r="D11" s="49">
        <v>1000</v>
      </c>
      <c r="E11" s="49">
        <v>12000</v>
      </c>
      <c r="F11" s="50"/>
      <c r="G11" s="51"/>
      <c r="H11" s="51"/>
      <c r="I11" s="52"/>
    </row>
    <row r="12" spans="1:9" x14ac:dyDescent="0.3">
      <c r="A12" s="48" t="s">
        <v>26</v>
      </c>
      <c r="B12" s="49">
        <v>3998</v>
      </c>
      <c r="C12" s="49">
        <v>400</v>
      </c>
      <c r="D12" s="49">
        <v>150</v>
      </c>
      <c r="E12" s="49">
        <v>4550</v>
      </c>
      <c r="F12" s="53">
        <f t="shared" ref="F12:I12" si="1">+B12/B14</f>
        <v>0.33311114814197634</v>
      </c>
      <c r="G12" s="53">
        <f t="shared" si="1"/>
        <v>0.11764705882352941</v>
      </c>
      <c r="H12" s="53">
        <f t="shared" si="1"/>
        <v>0.13043478260869565</v>
      </c>
      <c r="I12" s="53">
        <f t="shared" si="1"/>
        <v>0.27489125181246982</v>
      </c>
    </row>
    <row r="13" spans="1:9" x14ac:dyDescent="0.3">
      <c r="A13" s="48" t="s">
        <v>27</v>
      </c>
      <c r="B13" s="49">
        <v>2</v>
      </c>
      <c r="C13" s="49">
        <v>0</v>
      </c>
      <c r="D13" s="49">
        <v>0</v>
      </c>
      <c r="E13" s="49">
        <v>2</v>
      </c>
      <c r="F13" s="50"/>
      <c r="G13" s="51"/>
      <c r="H13" s="51"/>
      <c r="I13" s="52"/>
    </row>
    <row r="14" spans="1:9" x14ac:dyDescent="0.3">
      <c r="A14" s="48" t="s">
        <v>24</v>
      </c>
      <c r="B14" s="49">
        <v>12002</v>
      </c>
      <c r="C14" s="49">
        <v>3400</v>
      </c>
      <c r="D14" s="49">
        <v>1150</v>
      </c>
      <c r="E14" s="49">
        <v>16552</v>
      </c>
      <c r="F14" s="54"/>
      <c r="G14" s="55"/>
      <c r="H14" s="55"/>
      <c r="I14" s="56"/>
    </row>
    <row r="17" spans="1:1" x14ac:dyDescent="0.3">
      <c r="A17" s="57" t="s">
        <v>30</v>
      </c>
    </row>
  </sheetData>
  <mergeCells count="1">
    <mergeCell ref="A3:I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EE493-C3C7-433A-AE0B-7B5B7431AF00}">
  <dimension ref="A1"/>
  <sheetViews>
    <sheetView workbookViewId="0">
      <selection activeCell="A6" sqref="A6"/>
    </sheetView>
  </sheetViews>
  <sheetFormatPr defaultRowHeight="14.4" x14ac:dyDescent="0.3"/>
  <cols>
    <col min="1" max="1" width="99.44140625" customWidth="1"/>
  </cols>
  <sheetData>
    <row r="1" spans="1:1" ht="180" customHeight="1" x14ac:dyDescent="0.3">
      <c r="A1" s="58" t="s">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Expected Term for Discount Rate</vt:lpstr>
      <vt:lpstr>Attrition Rate Sample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Kartikey Kandoi</dc:creator>
  <cp:lastModifiedBy>Kartikey Kandoi</cp:lastModifiedBy>
  <dcterms:created xsi:type="dcterms:W3CDTF">2015-06-22T11:33:23Z</dcterms:created>
  <dcterms:modified xsi:type="dcterms:W3CDTF">2022-12-21T14:42:55Z</dcterms:modified>
</cp:coreProperties>
</file>